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23年乡村振兴支撑项目谋划汇总表" sheetId="3" r:id="rId1"/>
    <sheet name="Sheet3" sheetId="4" r:id="rId2"/>
  </sheets>
  <definedNames>
    <definedName name="_xlnm._FilterDatabase" localSheetId="0" hidden="1">'2023年乡村振兴支撑项目谋划汇总表'!$3:$150</definedName>
    <definedName name="_xlnm.Print_Titles" localSheetId="0">'2023年乡村振兴支撑项目谋划汇总表'!$3:$4</definedName>
  </definedNames>
  <calcPr calcId="144525"/>
</workbook>
</file>

<file path=xl/sharedStrings.xml><?xml version="1.0" encoding="utf-8"?>
<sst xmlns="http://schemas.openxmlformats.org/spreadsheetml/2006/main" count="553" uniqueCount="316">
  <si>
    <t>楚雄州牟定县2023年乡村振兴支撑项目谋划汇总表</t>
  </si>
  <si>
    <t xml:space="preserve">填报单位：牟定县乡村振兴局                                                                                                                                                                                                       上报时间：2022年10月27日                                                                       </t>
  </si>
  <si>
    <t>序号</t>
  </si>
  <si>
    <r>
      <rPr>
        <b/>
        <sz val="14"/>
        <rFont val="仿宋_GB2312"/>
        <charset val="134"/>
      </rPr>
      <t>项目类别和项目名称</t>
    </r>
    <r>
      <rPr>
        <b/>
        <sz val="14"/>
        <color rgb="FFFF0000"/>
        <rFont val="仿宋_GB2312"/>
        <charset val="134"/>
      </rPr>
      <t>（项目名称：**县市**乡镇**建设项目）</t>
    </r>
  </si>
  <si>
    <r>
      <rPr>
        <b/>
        <sz val="12"/>
        <rFont val="宋体"/>
        <charset val="134"/>
        <scheme val="minor"/>
      </rPr>
      <t>建设性质</t>
    </r>
    <r>
      <rPr>
        <b/>
        <sz val="12"/>
        <color rgb="FFFF0000"/>
        <rFont val="宋体"/>
        <charset val="134"/>
        <scheme val="minor"/>
      </rPr>
      <t>（新建、续建）</t>
    </r>
  </si>
  <si>
    <t>项目建设地点</t>
  </si>
  <si>
    <t>项目建设单位</t>
  </si>
  <si>
    <r>
      <rPr>
        <b/>
        <sz val="14"/>
        <rFont val="仿宋_GB2312"/>
        <charset val="134"/>
      </rPr>
      <t>项目责任单位</t>
    </r>
    <r>
      <rPr>
        <sz val="14"/>
        <color rgb="FFFF0000"/>
        <rFont val="仿宋_GB2312"/>
        <charset val="134"/>
      </rPr>
      <t>（**县市乡村振兴局、农业农村局、水务局、林草局…………）</t>
    </r>
  </si>
  <si>
    <r>
      <rPr>
        <b/>
        <sz val="14"/>
        <rFont val="仿宋_GB2312"/>
        <charset val="134"/>
      </rPr>
      <t>项目主要建设内容</t>
    </r>
    <r>
      <rPr>
        <sz val="14"/>
        <color rgb="FFFF0000"/>
        <rFont val="仿宋_GB2312"/>
        <charset val="134"/>
      </rPr>
      <t>（内容简洁、精炼、概括，有数据量化支撑，字数在100字以内；</t>
    </r>
    <r>
      <rPr>
        <b/>
        <sz val="14"/>
        <color rgb="FFFF0000"/>
        <rFont val="仿宋_GB2312"/>
        <charset val="134"/>
      </rPr>
      <t>项目建设内容不等于实施方案内容，建设内容内不允许出现分项投资等投资概算数据，统一将投资数量放置于概算总投资</t>
    </r>
    <r>
      <rPr>
        <sz val="14"/>
        <color rgb="FFFF0000"/>
        <rFont val="仿宋_GB2312"/>
        <charset val="134"/>
      </rPr>
      <t>）</t>
    </r>
  </si>
  <si>
    <t>概算总投资（万元）</t>
  </si>
  <si>
    <t>其：概算投资（万元）</t>
  </si>
  <si>
    <t>项目建设时间计划</t>
  </si>
  <si>
    <t>绩效目标(有量化的核心指标）</t>
  </si>
  <si>
    <t>受益情况</t>
  </si>
  <si>
    <t>资金用于脱贫监测对象情况</t>
  </si>
  <si>
    <t>备注</t>
  </si>
  <si>
    <t>衔接资金</t>
  </si>
  <si>
    <t>整合资金</t>
  </si>
  <si>
    <t>沪滇资金</t>
  </si>
  <si>
    <t>其他资金</t>
  </si>
  <si>
    <t>计划开   工时间</t>
  </si>
  <si>
    <t>计划完     工时间</t>
  </si>
  <si>
    <t>受益户数（户）</t>
  </si>
  <si>
    <t>受益人口（人）</t>
  </si>
  <si>
    <t>行政村（个）</t>
  </si>
  <si>
    <t>其中脱贫村（个）</t>
  </si>
  <si>
    <t>受益  小组（个）</t>
  </si>
  <si>
    <t>受益农户数（户）</t>
  </si>
  <si>
    <t>受益农人口（人）</t>
  </si>
  <si>
    <t>其中脱贫户数（户）</t>
  </si>
  <si>
    <t>其中脱困人口（人）</t>
  </si>
  <si>
    <t>合     计</t>
  </si>
  <si>
    <t>一、产业项目</t>
  </si>
  <si>
    <t>（一）种养殖加工服务</t>
  </si>
  <si>
    <t>牟定县新桥镇万头肉牛养殖园区滕子棚片区建设项目</t>
  </si>
  <si>
    <t>新建</t>
  </si>
  <si>
    <t>新桥镇</t>
  </si>
  <si>
    <t>新桥镇人民政府</t>
  </si>
  <si>
    <t>县乡村振兴局</t>
  </si>
  <si>
    <r>
      <rPr>
        <sz val="14"/>
        <rFont val="仿宋_GB2312"/>
        <charset val="134"/>
      </rPr>
      <t>1、新开挖硬化园区专用运输道路6公里，砂石垫层厚均0.3m；2、规划新建标准化牛舍140200</t>
    </r>
    <r>
      <rPr>
        <sz val="14"/>
        <rFont val="宋体"/>
        <charset val="134"/>
      </rPr>
      <t>㎡</t>
    </r>
    <r>
      <rPr>
        <sz val="14"/>
        <rFont val="仿宋_GB2312"/>
        <charset val="134"/>
      </rPr>
      <t>，牛舍平均每头8</t>
    </r>
    <r>
      <rPr>
        <sz val="14"/>
        <rFont val="宋体"/>
        <charset val="134"/>
      </rPr>
      <t>㎡</t>
    </r>
    <r>
      <rPr>
        <sz val="14"/>
        <rFont val="仿宋_GB2312"/>
        <charset val="134"/>
      </rPr>
      <t>，运动场平均每头25</t>
    </r>
    <r>
      <rPr>
        <sz val="14"/>
        <rFont val="宋体"/>
        <charset val="134"/>
      </rPr>
      <t>㎡</t>
    </r>
    <r>
      <rPr>
        <sz val="14"/>
        <rFont val="仿宋_GB2312"/>
        <charset val="134"/>
      </rPr>
      <t>；3、新建10000头肉牛养殖需要的粪污处理系统（化粪池、氧化塘、及其他设备），堆粪场7530平方米；4、建设活畜交易区13500</t>
    </r>
    <r>
      <rPr>
        <sz val="14"/>
        <rFont val="宋体"/>
        <charset val="134"/>
      </rPr>
      <t>㎡</t>
    </r>
    <r>
      <rPr>
        <sz val="14"/>
        <rFont val="仿宋_GB2312"/>
        <charset val="134"/>
      </rPr>
      <t>、线上线下电子交易厅500</t>
    </r>
    <r>
      <rPr>
        <sz val="14"/>
        <rFont val="宋体"/>
        <charset val="134"/>
      </rPr>
      <t>㎡</t>
    </r>
    <r>
      <rPr>
        <sz val="14"/>
        <rFont val="仿宋_GB2312"/>
        <charset val="134"/>
      </rPr>
      <t>、牲畜寄养区2100</t>
    </r>
    <r>
      <rPr>
        <sz val="14"/>
        <rFont val="宋体"/>
        <charset val="134"/>
      </rPr>
      <t>㎡</t>
    </r>
    <r>
      <rPr>
        <sz val="14"/>
        <rFont val="仿宋_GB2312"/>
        <charset val="134"/>
      </rPr>
      <t>、畜禽运输车辆洗消中心2500</t>
    </r>
    <r>
      <rPr>
        <sz val="14"/>
        <rFont val="宋体"/>
        <charset val="134"/>
      </rPr>
      <t>㎡</t>
    </r>
    <r>
      <rPr>
        <sz val="14"/>
        <rFont val="仿宋_GB2312"/>
        <charset val="134"/>
      </rPr>
      <t>、大牲畜入场识别感应设备5台套、牲畜装卸区1500</t>
    </r>
    <r>
      <rPr>
        <sz val="14"/>
        <rFont val="宋体"/>
        <charset val="134"/>
      </rPr>
      <t>㎡</t>
    </r>
    <r>
      <rPr>
        <sz val="14"/>
        <rFont val="仿宋_GB2312"/>
        <charset val="134"/>
      </rPr>
      <t>、牲畜疫病检验检测中心及有关无害化处理设施设备等。</t>
    </r>
  </si>
  <si>
    <t>2023年建成新桥镇最大的万头肉牛养殖基地，新增养殖肉牛8000头。</t>
  </si>
  <si>
    <t>牟定县新桥镇万头肉牛养殖园区老梅树树片区建设项目</t>
  </si>
  <si>
    <t>1、规划新建标准化牛舍9180平方米、青贮窖21749立方米、干草棚10067平方米；2、建设技术业务用房1770平方米；3、配套建设供排水管网13公里、输电线路5公里。</t>
  </si>
  <si>
    <t>新增养殖肉牛2000头，建设青贮窖21749立方米、干草棚10067平方米。</t>
  </si>
  <si>
    <t>牟定县共和镇柳丰村委会肉牛（羊）养殖示范村建设项目</t>
  </si>
  <si>
    <t>共和镇柳丰村委会</t>
  </si>
  <si>
    <t>共和镇人民政府</t>
  </si>
  <si>
    <t>实施柳丰村委会肉牛（羊）养殖示范村建设项目：场地平整5.2亩，畜圈改造2000平方米，C20砼浇筑排水沟540米，C20砼浇筑道路（场地）1436立方米，涵管埋设18米。建设污水处理设施，安装DN300PVC管1860米，新建沉淀池（60*60*50）20个，新建检查井（700*700*600）20个，新建厌氧发酵池1个，生态氧化池1个。</t>
  </si>
  <si>
    <t>项目实施后，可增加村集体经济收入8万元以上，带动贫困人口28户93人增收。</t>
  </si>
  <si>
    <t>牟定县共和镇余丁村委会肉牛（羊）养殖示范村建设项目</t>
  </si>
  <si>
    <t>共和镇余丁村委会</t>
  </si>
  <si>
    <t>牟定县乡村振兴局</t>
  </si>
  <si>
    <t>实施余丁村委会肉牛（羊）养殖示范村建设项目：场地平整2.2亩，畜圈改造2500平方米，C20砼浇筑排水沟220米，C20砼浇筑道路（场地）512立方米，涵管埋设18米。建设污水处理设施，安装DN300PVC管1460米，新建沉淀池（60*60*50）20个，新建检查井（700*700*600）20个，新建厌氧发酵池1个，生态氧化池1个。</t>
  </si>
  <si>
    <t>项目实施后，可增加村集体经济收入3万元以上，带动贫困人口63户188人增收。</t>
  </si>
  <si>
    <t>牟定县共和镇清河村委会肉牛（羊）养殖示范村建设项目</t>
  </si>
  <si>
    <t>共和镇清河村委会</t>
  </si>
  <si>
    <t>实施清河村委会肉牛（羊）养殖示范村建设项目：场地平整1.8亩，畜圈改造3500平方米C20砼浇筑排水沟580米，C20砼浇筑道路（场地）568立方米，涵管埋设18米。建设污水处理设施，安装DN300PVC管1380米，新建沉淀池（60*60*50）20个，新建检查井（700*700*600）20个，新建厌氧发酵池1个，生态氧化池1个。</t>
  </si>
  <si>
    <t>项目实施后，可增加村集体经济收入4万元以上，带动贫困人口62户222人增收。</t>
  </si>
  <si>
    <t>牟定县江坡镇丰乐村高原特色云岭黄牛优质养殖合作社示范基地建设项目</t>
  </si>
  <si>
    <t>江坡镇丰乐村委会</t>
  </si>
  <si>
    <t>江坡镇人民政府</t>
  </si>
  <si>
    <t>1.建设厩舍3000㎡；2.建设饲料加工区500㎡；3.建设青贮池900m³；4.建设堆粪池500m³；5.建设污水处理池（2个）600m³；6.建设消毒室、兽医室、办公室、员工住宿用房共计1000㎡；7.建设排污沟1200m；8.购置雾化消毒机4台</t>
  </si>
  <si>
    <t>项目实施后，资产属村委会所有，通过资产承租方式增加村集体经济收入。同时，带动脱贫户及“三类对象”参与养殖，增加群众收入，巩固脱贫成果。</t>
  </si>
  <si>
    <t>牟定县江坡镇普村村委会肉牛养殖场建设项目</t>
  </si>
  <si>
    <t>江坡镇普村村委会</t>
  </si>
  <si>
    <t>1.建设厩舍400㎡；2.建设饲料加工区100㎡；3.建设青贮池120m³；4.建设堆粪池500m³；5.建设污水处理池（1个）50m³；6.建设消毒室、兽医室共计80㎡；7.购置雾化消毒机2台</t>
  </si>
  <si>
    <t>牟定县江坡镇高平村委会熊家村民小组少数民族发展资金肉牛养殖厂项目</t>
  </si>
  <si>
    <t>江坡镇高平村委会</t>
  </si>
  <si>
    <t>县民宗局</t>
  </si>
  <si>
    <t>1.建设厩舍550㎡；2.建设饲料加工区150㎡；3.建设青贮池150m³；4.建设堆粪池150m³；5.建设污水处理池（1个）120m³；6.建设消毒室、兽医室共计80㎡；7.购置雾化消毒机2台</t>
  </si>
  <si>
    <t>牟定县凤屯镇飒马场村委会肉牛养殖配套基础设施建设项目</t>
  </si>
  <si>
    <t>飒马场村委会</t>
  </si>
  <si>
    <t>凤屯镇人民政府</t>
  </si>
  <si>
    <t>建设内容：1.建设农产品运输道路2180米；2、架设10KV输电线路540米，安装200KVA变压器一台及配套设备；3.新建牛舍5000平方米、饲料存储舍120平方米、生产管理用房240平方米。</t>
  </si>
  <si>
    <t>按照每年不少于5%的村集体收益收取租金，租金收入作为村集体经济收入，解决村委会村集体经济薄弱、增收渠道单一的问题。</t>
  </si>
  <si>
    <t>牟定县蟠猫乡双龙村委会陡嘴黑凹子肉牛养殖基地配套基础设施建设项目</t>
  </si>
  <si>
    <t>双龙村委会</t>
  </si>
  <si>
    <t>蟠猫乡人民政府</t>
  </si>
  <si>
    <r>
      <rPr>
        <sz val="14"/>
        <rFont val="仿宋_GB2312"/>
        <charset val="134"/>
      </rPr>
      <t>1.养殖场场地平整夯压：新建精品肉牛（犊子）养殖房2栋1200m2;新建母牛养殖大棚2栋160m2;新建干草棚、精料棚及拌料棚2栋80m2;新建200m</t>
    </r>
    <r>
      <rPr>
        <sz val="14"/>
        <rFont val="Times New Roman"/>
        <charset val="134"/>
      </rPr>
      <t>³</t>
    </r>
    <r>
      <rPr>
        <sz val="14"/>
        <rFont val="仿宋_GB2312"/>
        <charset val="134"/>
      </rPr>
      <t>三仓式发酵池1座、新建100平方米氧化池1座；新建牛粪储粪池室、青储池等养殖设施；完善牛场外围栏（立柱+铁丝网）、牛场生产生活用水安装、牛场生产生活用电等附属设施;2.肉牛运输道路路面提升改造800米（砂砾石铺筑路面厚0.3m）；</t>
    </r>
  </si>
  <si>
    <t>2023年4月</t>
  </si>
  <si>
    <t>2023年10月</t>
  </si>
  <si>
    <t>项目建成后产权归村委会所有，采用“企业+村委会”合作模式，通过建立利益联结机制，企业每年向村委会支付一定租赁费用，收取费用纳入村集体经济收入，解决村委会村集体经济薄弱、增收渠道单一的问题。该项目可受益农户490户，1999人，其中脱贫户35户，118人。</t>
  </si>
  <si>
    <t>牟定县蟠猫乡朵苴村委会利市厂村肉牛养殖场配套基础设施建设项目</t>
  </si>
  <si>
    <t>朵苴村委会</t>
  </si>
  <si>
    <r>
      <rPr>
        <sz val="14"/>
        <rFont val="仿宋_GB2312"/>
        <charset val="134"/>
      </rPr>
      <t>1.养殖场场地平整夯压：新建精品肉牛（犊子）养殖房2栋800m2;新建母牛养殖大棚1栋400m2;新建隔离大棚1栋120m2；新建干草棚、精料棚及拌料棚2栋120m2;新建50m</t>
    </r>
    <r>
      <rPr>
        <sz val="14"/>
        <rFont val="宋体"/>
        <charset val="134"/>
      </rPr>
      <t>³</t>
    </r>
    <r>
      <rPr>
        <sz val="14"/>
        <rFont val="仿宋_GB2312"/>
        <charset val="134"/>
      </rPr>
      <t>三仓式发酵池2座，80</t>
    </r>
    <r>
      <rPr>
        <sz val="14"/>
        <rFont val="宋体"/>
        <charset val="134"/>
      </rPr>
      <t>㎡</t>
    </r>
    <r>
      <rPr>
        <sz val="14"/>
        <rFont val="仿宋_GB2312"/>
        <charset val="134"/>
      </rPr>
      <t>氧化池2座；完善牛场外围栏（立柱+铁丝网）、牛场生产生活用水安装、牛场生产生活用电等附属设施;2.肉牛运输道路路面提升改造400米；</t>
    </r>
  </si>
  <si>
    <t>项目建成后产权归村委会所有，采用“企业+村委会”合作模式，通过建立利益联结机制，企业每年向村委会支付一定租赁费用，收取费用纳入村集体经济收入，解决村委会村集体经济薄弱、增收渠道单一的问题。该项目可受益农户262户，1008人，其中脱贫户27户，93人。</t>
  </si>
  <si>
    <t xml:space="preserve"> </t>
  </si>
  <si>
    <t>牟定县戌街乡白沙村委会左白肉牛养殖场基础配套设施建设项目</t>
  </si>
  <si>
    <t>戌街乡白沙村委会</t>
  </si>
  <si>
    <t>戌街乡人民政府</t>
  </si>
  <si>
    <t>（一）养殖厂房改造建设，厂房隔墙拆除58堵（含外运）166.76立方米；C20砼浇筑围墙2堵；安装0.1m双层彩钢板2块27平方米；活动饲养栏建设长为29米/间，单个饲养栏长2.5米，宽1.2米，饲养栏72个/间，共2间，总计144个活动饲养栏；饲养区3个/间，投料通道2个/间，牛通道（清粪区）2个/间；牛通道（清粪区）排污沟浇筑4条29米；（二）污水处理设施建设，新建C20砼浇筑240立方米氧化池一个；安装污水处理设备1套；（三）新建青储饲料仓库一座，仓库总长18米，宽13米，高6米；仓库围墙下方采用砖墙支砌，长18米，宽13米，高1.2米；上方采用0.1米厚的双层彩钢板，屋顶采用0.1米厚的双层彩钢板。</t>
  </si>
  <si>
    <t>2023年3月</t>
  </si>
  <si>
    <t>通过项目区产业种植示范，可辐射带动周边农户产业发展及劳动力转移就业。项目的实施将带动农户受益325户1379人（其中：建档立卡脱贫户为90户330人）。</t>
  </si>
  <si>
    <t>牟定县戌街乡碗厂村委会海田平掌肉牛养殖场基础配套设施建设项目</t>
  </si>
  <si>
    <t>戌街乡碗厂村委会</t>
  </si>
  <si>
    <t>场地土方开挖平整3161平方米；C20砼场地硬化3161平方米；肥牛饲养厂房建设，长为80米，宽29米，高6米，采用钢柱主体结构，屋顶采用0.1米双层彩钢板，围墙下方采用C20砼浇筑，高1.5米，中间安装窗子，高1.5米，上方采用0.1米厚的双层彩钢板，高3米；5个饲养区335个饲养栏，单个饲养栏长2.5米，宽1.2米，投料通道3个，牛通道（清粪区）3个（含排污沟宽0.2米，深0.3米）；母牛饲养厂房建设，长为19.7米，宽10.5米，高6米，采用钢柱主体结构，屋顶采用0.1米双层彩钢板，围墙下方采用C20砼浇筑，高1.5米，中间安装窗子，高1.5米，上方采用0.1米厚的双层彩钢板，高3米；小牛饲养厂房建设，长为19.7米，宽7.5米，高6米，采用钢柱主体结构，屋顶采用0.1米双层彩钢板，围墙下方采用C20砼浇筑，高1.5米，中间安装窗子，高1.5米，上方采用0.1米厚的双层彩钢板，高4米；新建青储饲料仓库一座，长为19.7米，宽5米，高6米，采用钢柱主体结构，屋顶采用0.1米双层彩钢板，围墙下方采用C20砼浇筑，高1.5米，中间安装窗子，高1.5米，上方采用0.1米厚的双层彩钢板，高5米；新建C20砼氧化池一个（三仓式），240立方米。</t>
  </si>
  <si>
    <t>通过项目区产业种植示范，可辐射带动周边农户产业发展及劳动力转移就业。项目的实施将带动农户受益602户2534人（其中：建档立卡脱贫户为121户466人）。</t>
  </si>
  <si>
    <t>牟定县直苴村委会细大助肉牛种养殖配套项目</t>
  </si>
  <si>
    <t>直苴村委会</t>
  </si>
  <si>
    <t>安乐乡人民政府</t>
  </si>
  <si>
    <t>新建肉牛养殖大棚3栋3600平方米；新建母牛养殖大棚1栋420平方米；新建隔离大棚1栋420平方米；新建干草棚、精料棚及拌料棚棚1栋800平方米；新建青储池4座；新建牛粪堆放池4个；新建消毒室、兽药房及相关设施。</t>
  </si>
  <si>
    <t>实施产业项目1件，受益1个行政村14个村民小组586户2273人，贫困户33户89人。</t>
  </si>
  <si>
    <r>
      <rPr>
        <sz val="14"/>
        <rFont val="仿宋_GB2312"/>
        <charset val="134"/>
      </rPr>
      <t>林地已审批，经营主体已落实</t>
    </r>
  </si>
  <si>
    <t>牟定县蒙恩村委会团山肉牛种养殖配套项目</t>
  </si>
  <si>
    <t>蒙恩村委会</t>
  </si>
  <si>
    <t>新建肉牛养殖大棚3000平方米；新建母牛养殖大棚1栋420平方米；新建隔离大棚1栋420平方米；新建干草棚、精料棚及拌料棚棚1栋800平方米；新建青储池2座；新建牛粪堆放池2个；新建化粪池1座；新建消毒室、兽药房200平方米及生产用电。</t>
  </si>
  <si>
    <t>实施产业项目1件，受益1个行政村10个村民小组307户1061人，贫困户25户85人。</t>
  </si>
  <si>
    <t>牟定县凤屯镇河节冲村委会肉牛养殖建设项目</t>
  </si>
  <si>
    <t>河节冲村委会</t>
  </si>
  <si>
    <t>新建养殖用房2000平方米，母牛舍1000平方米，饲料储存初加工用房1000平方米，青储饲料舍1000立方米。</t>
  </si>
  <si>
    <t>牟定县新桥镇桃苴村委会烤烟产业电烤房配套建设项目</t>
  </si>
  <si>
    <t>桃苴村委会</t>
  </si>
  <si>
    <t>县烟草公司</t>
  </si>
  <si>
    <t>新建电烤房30座配套建设内容：1、电烤房基建工程包括土方开挖（旧房拆除），余土外运，场地平整；2、车辆运输通道及电烤房基础C25砼，车辆通道拱顶彩钢瓦大棚及雨落管，围墙砖砌体及抹灰；3、安装铁艺大门一道。</t>
  </si>
  <si>
    <t>2023年建成新桥镇首个电动化烤房示范片区，种植烤烟1000亩，新建电烤房30座。</t>
  </si>
  <si>
    <t>牟定县新桥镇杜家庄村能繁母羊基地建设项目</t>
  </si>
  <si>
    <t>杜家庄村委会</t>
  </si>
  <si>
    <r>
      <rPr>
        <sz val="14"/>
        <rFont val="仿宋_GB2312"/>
        <charset val="134"/>
      </rPr>
      <t>新增能繁母羊2000头，项目建设内容：1、新建能繁母羊舍3000</t>
    </r>
    <r>
      <rPr>
        <sz val="14"/>
        <rFont val="宋体"/>
        <charset val="134"/>
      </rPr>
      <t>㎡</t>
    </r>
    <r>
      <rPr>
        <sz val="14"/>
        <rFont val="仿宋_GB2312"/>
        <charset val="134"/>
      </rPr>
      <t>；2、配套建设能繁母羊活动场地6000</t>
    </r>
    <r>
      <rPr>
        <sz val="14"/>
        <rFont val="宋体"/>
        <charset val="134"/>
      </rPr>
      <t>㎡</t>
    </r>
    <r>
      <rPr>
        <sz val="14"/>
        <rFont val="仿宋_GB2312"/>
        <charset val="134"/>
      </rPr>
      <t>；3、建设饲料仓储800立方m。</t>
    </r>
  </si>
  <si>
    <r>
      <rPr>
        <sz val="14"/>
        <rFont val="仿宋_GB2312"/>
        <charset val="134"/>
      </rPr>
      <t>2023年新建能繁母羊舍3000</t>
    </r>
    <r>
      <rPr>
        <sz val="14"/>
        <rFont val="宋体"/>
        <charset val="134"/>
      </rPr>
      <t>㎡</t>
    </r>
    <r>
      <rPr>
        <sz val="14"/>
        <rFont val="仿宋_GB2312"/>
        <charset val="134"/>
      </rPr>
      <t>，新增能繁母羊1000头以上。</t>
    </r>
  </si>
  <si>
    <t>牟定县共和镇军屯村农产品加工配套设施建设项目</t>
  </si>
  <si>
    <t>共和镇军屯村委会</t>
  </si>
  <si>
    <t>实施军屯村农产品加工配套设施建设项目，C20砼浇筑水沟290米，C20砼浇筑挡墙184.8立方米，新建围墙480米，C20砼浇筑消防水池1个，建设附属用房270平方米，架设自来水管道1270米，架设电力设施设备1项（含变压器及电线等），C20砼浇筑（修复）进厂道路300米。</t>
  </si>
  <si>
    <t>2023.3</t>
  </si>
  <si>
    <t>项目实施后，可增加村集体经济收入9万元以上，带动贫困人口8户23人增收。</t>
  </si>
  <si>
    <t>牟定县共和镇智慧烘烤工厂及仓储物流聚散基地建设项目</t>
  </si>
  <si>
    <t>共和镇余丁、余新、天台、周山、际盛、散花村委会</t>
  </si>
  <si>
    <t>共和镇余丁、余新、天台、周山、际盛、散花6个村委会实施智慧烘烤工厂及仓储物流聚散基地建设项目，以2021年投资（3256万元）建设的电能烤房为基础，C20砼场地硬化、新建彩钢瓦7120平方米，C20砼浇筑排水沟3820米、新建管理用房2310平方米。新建供电设施，架设10kV线路2.228km，10kV电缆286米，1kV及以下电缆7970米，建设箱式变电站6台，0.4kV电缆分接箱55台，购置备用电源发电机6台。</t>
  </si>
  <si>
    <t>2023.1</t>
  </si>
  <si>
    <t>2023.5</t>
  </si>
  <si>
    <t>项目实施后，可增加村集体经济收入60万元以上，带动贫困人口380户1169人增收。</t>
  </si>
  <si>
    <t>牟定县共和镇散花村委会蔬菜种植大棚修复建设项目</t>
  </si>
  <si>
    <t>共和镇散花村委会</t>
  </si>
  <si>
    <t>实施散花村委会蔬菜种植大棚（单体大棚）修复建设项目，修复蔬菜种植大棚16亩。</t>
  </si>
  <si>
    <t>项目实施后，可增加村集体经济收入2.5万元以上，带动贫困人口19户65人增收。</t>
  </si>
  <si>
    <t>牟定县共和镇牟尼村委会蔬菜种植大棚修复建设项目</t>
  </si>
  <si>
    <t>共和镇牟尼村委会</t>
  </si>
  <si>
    <t>实施牟尼村委会蔬菜种植大棚（连体大棚）修复建设项目，修复蔬菜种植大棚25.5亩</t>
  </si>
  <si>
    <t>项目实施后，可增加村集体经济收入5万元以上，带动贫困人口15户31人增收。</t>
  </si>
  <si>
    <t>牟定县江坡镇民乐村委会果蔬智慧农业基础建设项目</t>
  </si>
  <si>
    <t>江坡镇民乐村委会</t>
  </si>
  <si>
    <r>
      <rPr>
        <sz val="14"/>
        <rFont val="仿宋_GB2312"/>
        <charset val="134"/>
      </rPr>
      <t>1.建设保鲜气调库2200m</t>
    </r>
    <r>
      <rPr>
        <sz val="14"/>
        <rFont val="Times New Roman"/>
        <charset val="134"/>
      </rPr>
      <t>³</t>
    </r>
    <r>
      <rPr>
        <sz val="14"/>
        <rFont val="仿宋_GB2312"/>
        <charset val="134"/>
      </rPr>
      <t>约300吨；2.建设果蔬自动分选厂1个，含两条自动分选线、两条自动成品打包包装线。</t>
    </r>
  </si>
  <si>
    <t>项目实施后，能解决江坡镇7500亩江红李及3500亩特色蔬菜储存问题，增加群众经济收入，巩固脱贫成果。</t>
  </si>
  <si>
    <t>牟定县凤屯镇凤屯村委会核桃加工建设项目</t>
  </si>
  <si>
    <t>凤屯村委会</t>
  </si>
  <si>
    <t>1.修缮产品分拣中心182.82平方米、产品加工间210平方米，储藏室80平方米；2.安装一体化加工设备1套。</t>
  </si>
  <si>
    <t>牟定县凤屯镇河节冲片区集群式电烤房建设项目</t>
  </si>
  <si>
    <t>新建集群式电烤房40座，简易储物仓库80平方米，休息室150平方米，彩钢瓦屋面分检间512平方米，打机井一眼120米，围墙224米，大门1樘。</t>
  </si>
  <si>
    <t>按照每年每座不少于2000元的村集体收益收取租金，租金收入作为村集体经济收入，解决村委会村集体经济薄弱、增收渠道单一的问题。</t>
  </si>
  <si>
    <t>牟定县凤屯镇龙丰片区集群式电烤房建设项目</t>
  </si>
  <si>
    <t>龙丰村委会</t>
  </si>
  <si>
    <t>修建进厂道路60米，新建集群式电烤房30座，简易储物仓库80平方米，休息室150平方米，彩钢瓦屋面分检间384平方米，打机井一眼140米，围墙208米，大门1樘。</t>
  </si>
  <si>
    <t>牟定县凤屯镇牌坊片区集群式电烤房建设项目</t>
  </si>
  <si>
    <t>牌坊村委会</t>
  </si>
  <si>
    <t>修建进厂道路70米，新建集群式电烤房30座，简易储物仓库80平方米，休息室150平方米，彩钢瓦屋面分检间384平方米，打机井一眼100米，围墙208米，大门1樘。</t>
  </si>
  <si>
    <t>2.28</t>
  </si>
  <si>
    <t>牟定县蟠猫乡农产品烘干及冷藏建设项目</t>
  </si>
  <si>
    <t>蟠猫乡</t>
  </si>
  <si>
    <t>1.新建农产品烘干及冷藏库房30座；2.新建仓储式、厨房、休息室等配套设施；3.配套380伏输电设备（含仓库、值班室、厨房电源）。</t>
  </si>
  <si>
    <r>
      <rPr>
        <sz val="12"/>
        <rFont val="Times New Roman"/>
        <charset val="134"/>
      </rPr>
      <t>2023</t>
    </r>
    <r>
      <rPr>
        <sz val="12"/>
        <rFont val="仿宋_GB2312"/>
        <charset val="134"/>
      </rPr>
      <t>年</t>
    </r>
    <r>
      <rPr>
        <sz val="12"/>
        <rFont val="Times New Roman"/>
        <charset val="134"/>
      </rPr>
      <t>4</t>
    </r>
    <r>
      <rPr>
        <sz val="12"/>
        <rFont val="仿宋_GB2312"/>
        <charset val="134"/>
      </rPr>
      <t>月</t>
    </r>
  </si>
  <si>
    <r>
      <rPr>
        <sz val="12"/>
        <rFont val="Times New Roman"/>
        <charset val="134"/>
      </rPr>
      <t>2023</t>
    </r>
    <r>
      <rPr>
        <sz val="12"/>
        <rFont val="仿宋_GB2312"/>
        <charset val="134"/>
      </rPr>
      <t>年</t>
    </r>
    <r>
      <rPr>
        <sz val="12"/>
        <rFont val="Times New Roman"/>
        <charset val="134"/>
      </rPr>
      <t>10</t>
    </r>
    <r>
      <rPr>
        <sz val="12"/>
        <rFont val="仿宋_GB2312"/>
        <charset val="134"/>
      </rPr>
      <t>月</t>
    </r>
  </si>
  <si>
    <r>
      <rPr>
        <sz val="12"/>
        <rFont val="宋体"/>
        <charset val="134"/>
      </rPr>
      <t>完善农业生产基础设施，提升产业帮扶成效，增加群众收入。该项目可受益农户</t>
    </r>
    <r>
      <rPr>
        <sz val="12"/>
        <rFont val="Times New Roman"/>
        <charset val="134"/>
      </rPr>
      <t>2627</t>
    </r>
    <r>
      <rPr>
        <sz val="12"/>
        <rFont val="宋体"/>
        <charset val="134"/>
      </rPr>
      <t>户，</t>
    </r>
    <r>
      <rPr>
        <sz val="12"/>
        <rFont val="Times New Roman"/>
        <charset val="134"/>
      </rPr>
      <t>11780</t>
    </r>
    <r>
      <rPr>
        <sz val="12"/>
        <rFont val="宋体"/>
        <charset val="134"/>
      </rPr>
      <t>人，其中脱贫户</t>
    </r>
    <r>
      <rPr>
        <sz val="12"/>
        <rFont val="Times New Roman"/>
        <charset val="134"/>
      </rPr>
      <t>281</t>
    </r>
    <r>
      <rPr>
        <sz val="12"/>
        <rFont val="宋体"/>
        <charset val="134"/>
      </rPr>
      <t>户，</t>
    </r>
    <r>
      <rPr>
        <sz val="12"/>
        <rFont val="Times New Roman"/>
        <charset val="134"/>
      </rPr>
      <t>972</t>
    </r>
    <r>
      <rPr>
        <sz val="12"/>
        <rFont val="宋体"/>
        <charset val="134"/>
      </rPr>
      <t>人。</t>
    </r>
  </si>
  <si>
    <t>牟定县蟠猫乡朵苴村委会青储饲料种植基地基础设施建设项目</t>
  </si>
  <si>
    <t>1.浇筑上水坝至梨园三面光沟4260m；2.新建朵苴村何家至梨园机耕路1条1779m。</t>
  </si>
  <si>
    <t>完善农业生产基础设施，提升产业帮扶成效，增加群众收入。该项目可受益农户262户，1008人，其中脱贫户27户，93人。</t>
  </si>
  <si>
    <t>牟定县蟠猫乡双龙村委会陡嘴村青储饲料种植基地基础设施配套项目</t>
  </si>
  <si>
    <t>1.修建青储饲料运输道路；2.修建双箐闸头沟C20砼三面光输水渠长1847.5米。</t>
  </si>
  <si>
    <t>完善农业生产基础设施，提升产业帮扶成效，增加群众收入。该项目可受益农户490户，1999人，其中脱贫户35户，118人。</t>
  </si>
  <si>
    <t>牟定县戌街乡白沙村委会云南迈康旺生猪养殖基础配套设施建设项目</t>
  </si>
  <si>
    <t>厂区土地平整7161平方米（土石方比例各占50%）；新建厂房4000平方米；新建厂区C30砼硬化2000平方米；进厂主路C30砼硬化900米；环厂路C30砼硬化380米；购安自动化饲喂系统6套；购置定位栏160套；购置风机30台；购置高压清洗系统1套；购置洗消毒设备1套。</t>
  </si>
  <si>
    <t>牟定县安乐乡猫街村委会养鸡场配套项目</t>
  </si>
  <si>
    <t>猫街村委会</t>
  </si>
  <si>
    <t>主要建设内容：新建现代化标准化养殖鸡舍3600平方米；新建进场道路硬化1650米，宽3.5米，厚0.2米；安装配套水电设施。</t>
  </si>
  <si>
    <t>实施产业项目1件，受益1个行政村19个村民小组595户2334人，贫困户48户175人。</t>
  </si>
  <si>
    <t>林地已审批，经营主体已落实</t>
  </si>
  <si>
    <t>牟定县戌街乡无害化处理有机肥加工厂建设项目</t>
  </si>
  <si>
    <t>戌街乡工业园区</t>
  </si>
  <si>
    <t>（一）年处理10万吨畜禽粪便，需要配置20立方密闭式高温发酵设备5台：（二）、需要配置的辅助生产设备：1.上料、出料、过筛输送机：20条约200米，2.滚筒筛分机：5个，3.自动称重包装机：2台，4.铲车：2台，5.翻抛混合配方机：2台，6.叉车：1台，（三）、厂房项目建设用地位于牟定县戌街乡，共计占地30亩。1、轻钢结构生产厂房：4000平米（800元/平米），2、仓库：1000平米（800元/平米），3、办公用房：400平米，造价60万元。</t>
  </si>
  <si>
    <t>通过项目区产业种植示范，可辐射带动周边农户产业发展及劳动力转移就业。项目的实施将带动农户受益4121户16985人（其中：建档立卡脱贫户为1065户3090人）。</t>
  </si>
  <si>
    <t>新增项目</t>
  </si>
  <si>
    <t>（二）休闲农业与乡村旅游</t>
  </si>
  <si>
    <t>牟定县共和镇中屯村委会大路上村美丽乡村建设项目</t>
  </si>
  <si>
    <t>共和镇中屯村委会</t>
  </si>
  <si>
    <t>C25砼硬化村间主干道路，长1190米，宽5米，厚0.2米；C20砼浇筑村内排水沟660米，C20砼浇筑村内路边挡墙145立方米，新建农特产品交易区（轻钢结构）260平方米，安装太阳能路灯25盏。</t>
  </si>
  <si>
    <t>项目实施后，可增加村集体经济收入7万元以上，带动贫困人口2户5人增收。</t>
  </si>
  <si>
    <t>牟定县共和镇散花村委会双树村农文旅融合示范村建设项目</t>
  </si>
  <si>
    <t>依托州级示范村创建，实施共和镇散花村委会双树村“农文旅”融合型乡村振兴示范村建设项目，把散花村委会双树村打造成为生态景观优美、基础设施完善、人居环境优越、村容村貌提升、人与自然和谐、产 业特色突出、村民收入提高、充满活力的宜居宜业的村落。实施高标准农田改造300亩，建设特色商业街区3000平方米，建设游客接待中心1幢600平方米，建设水体景观（含垂钓区、水上游乐园、漂浮水稻种植区、景观水体）18000平方米，建设道路广场栈道31000平方米，绿地景观12万平方米，实施供排水、电网改造等配套设施建设。</t>
  </si>
  <si>
    <t>项目（工程）验收合格率100% ，项目（工程）完成及时率≥100% ，工程使用年限 ≥15年，受益贫困人口满意度≥98</t>
  </si>
  <si>
    <t>牟定县共和镇庆丰村委会精品旅游示范村建设项目</t>
  </si>
  <si>
    <t>共和镇庆丰村委会</t>
  </si>
  <si>
    <t>依托州级示范村创建，以牟定县庆丰湖旅游开发为契机，实施共和镇庆丰村委会精品旅游示范村建设项目，把庆丰村委会庆丰湖周边上茶村、石垭口村打造成为特色产业发展蓬勃，生活生产设施完善，村容村貌提升，生态环境优美的宜居宜游宜业的乡村振兴精品旅游示范村示范村。建设1200亩光观农业示范园配套设施（含农田引水沟、田间沟渠、排洪防涝沟、机耕路、生产路、引水管道、蓄水池及田间管网等），建设游客接待中心1幢600平方米，实施农村环境综合治理项 ，实施供排水、电网改造等配套设施建设。</t>
  </si>
  <si>
    <t>牟定县江坡镇江坡村委会江坡大村美丽村庄示范村建设项目</t>
  </si>
  <si>
    <t>江坡镇江坡村委会</t>
  </si>
  <si>
    <t>1.道路交通的梳理，道路路面的复古；2.村史馆的建设；3.红色文化培训基地的打造。</t>
  </si>
  <si>
    <t>通过项目实施，村容村貌得于整治，改善5个村民小组329户963人居住环境脏、乱差问题，促进乡村旅游业发展</t>
  </si>
  <si>
    <t>牟定县江坡镇江坡村委会江坡大村少数民族发展资金建设项目</t>
  </si>
  <si>
    <t>在江坡镇江坡村委会江坡大村实施少数民族发展资金建设项目1件，建设内容为：1.对村庄土坯房进行修缮；2.村间少数民族文化广场建设；3.文化墙建设。</t>
  </si>
  <si>
    <t>牟定县凤屯镇飒马场村委会飒马场村万亩红梨观光旅游建设项目</t>
  </si>
  <si>
    <t>1.除险加固小坝塘4座；2.修建游道10条3345米；3.观景台二层192平方米，修建12平方米休息亭子7个、长廊120米4.修建引水沟780米，砂砾石机耕道路1条780米；5.安装6米高太阳能路灯70盏，建设农产品晾晒场地4块4514平方米；6.新建120平方米党员活动室3个；7；修建集体农庄经营性用房5间349.7平方米。</t>
  </si>
  <si>
    <t>通过项目实施，休闲农业与乡村旅游项目建设，增加群众与脱贫户收入，壮大村集体经济。</t>
  </si>
  <si>
    <t>（三）光伏项目</t>
  </si>
  <si>
    <t>......</t>
  </si>
  <si>
    <t>（四）生态扶贫项目</t>
  </si>
  <si>
    <t>（五）其他</t>
  </si>
  <si>
    <t>牟定县江坡镇2023年壮大村集体经济高平村委会电能烤房建设项目</t>
  </si>
  <si>
    <t>江坡镇</t>
  </si>
  <si>
    <t>在高平村委会实施壮大村集体经济建设项目1件，建设内容为：新建新式电能烤房30座。</t>
  </si>
  <si>
    <t>通过项目实施，能减少高平村委会600亩烤烟烘烤成本。同时，集体资产归村委会所有，通过出租给种植户增加村集体经济收入</t>
  </si>
  <si>
    <t>6.2</t>
  </si>
  <si>
    <t>牟定县蟠猫乡蟠猫、碑厅村委会母鲁打-水冬瓜片区功能提升建设项目</t>
  </si>
  <si>
    <t>母鲁打村</t>
  </si>
  <si>
    <t>1.配套乡村旅游基础设施，打造中国诗歌村、休闲旅游乡村；2.修建古村落输水沟渠1条；3.建设传统古村落旅游线路；4.新建钢混结构桥3座（含挡墙及附属设施）；5.传统古村落墙体保护修复；6.建设民族特色附属设施。</t>
  </si>
  <si>
    <t>依托母鲁打传统古村落和丰富的民族文化资源，通过项目建设将母鲁打-水冬瓜片区打造成为蟠猫乡最靓丽的民族文化名片，成为全乡生态宜居的示范村落。该项目可受益农户102户，392人，其中脱贫户10户，36人。</t>
  </si>
  <si>
    <t>牟定县蟠猫乡碑厅村委会新村民族团结进步示范村建设项目</t>
  </si>
  <si>
    <t>碑厅村委会</t>
  </si>
  <si>
    <t>1.C20砼路面硬化全长1km的农产品运输通道1条，规格：厚20公分，有效路面3.5米，含进行路面平整夯压及路肩回填；2.牟定县农民武装暴动指挥部旧址修复建设项目1项。</t>
  </si>
  <si>
    <t>完善农业生产基础设施，提升产业帮扶成效，增加群众收入；通过对农民武装暴动指挥部旧址修复，可将其发展为红色文化旅游、党员培训教育基地等。该项目可受益农户101户，430人，其中脱贫户14户，51人。</t>
  </si>
  <si>
    <t>6.4</t>
  </si>
  <si>
    <t>牟定县蟠猫乡碑厅村委会丫口美丽乡村精品示范村建设项目</t>
  </si>
  <si>
    <t>1.建设美丽乡村苗圃基地1个；2.配套完善浇灌设施；3.配套建设民族文化设施；4.建设机耕道路，埋设Φ500mm砼管道。</t>
  </si>
  <si>
    <t>通过建设美丽乡村苗圃基地，培育建设美丽乡村所需花木，同时还可销售增加村集体经济。该项目可受益农户519户，2041人，其中脱贫户162户，221人。</t>
  </si>
  <si>
    <t>二、就业扶贫</t>
  </si>
  <si>
    <t>（一）外出务工补助</t>
  </si>
  <si>
    <t>牟定县2023年脱贫人口跨省务工一次性交通补助项目</t>
  </si>
  <si>
    <t>7乡镇</t>
  </si>
  <si>
    <t>县人社局</t>
  </si>
  <si>
    <t>对2023年脱贫人口跨省务工一次性交通补助计划发放200人，每人每年兑现1000元</t>
  </si>
  <si>
    <t>按计划时间完成建设项目，群众满意度达95%以上</t>
  </si>
  <si>
    <t>（二）就业创业补助</t>
  </si>
  <si>
    <t>（三）就业创业培训</t>
  </si>
  <si>
    <t>（四）技能培训</t>
  </si>
  <si>
    <t>牟定县2023年贫困劳动力300人技能培训项目</t>
  </si>
  <si>
    <t>乡村振兴局</t>
  </si>
  <si>
    <t>牟定县2022年贫困劳动力300人技能培训，人均补助1400元。</t>
  </si>
  <si>
    <t>三、公益岗位</t>
  </si>
  <si>
    <t>（一）公益岗位</t>
  </si>
  <si>
    <t>牟定县安乐乡13个村委会安排公岗86人</t>
  </si>
  <si>
    <t>13个村委会</t>
  </si>
  <si>
    <t>安乐乡13个村委会安排公益岗位86人</t>
  </si>
  <si>
    <t>四、教育扶贫</t>
  </si>
  <si>
    <t>（一）享受“雨露计划”职业教育补助</t>
  </si>
  <si>
    <t>牟定县2023年“雨路计划”补助项目</t>
  </si>
  <si>
    <t>牟定县</t>
  </si>
  <si>
    <t>县教体局</t>
  </si>
  <si>
    <t>脱贫家庭（含监测帮扶对象家庭)“两后生”继续按规定享受“雨露计划”政策（云财农【2021】140号），实施牟定县2022年“雨路计划”春、秋季学期补助在读中专、职中、技校、中职院校学生200人，每生每学期补助生活费1500元，每年人均补助3000元。</t>
  </si>
  <si>
    <t>（二）贫困村创业致富带头人创业培训</t>
  </si>
  <si>
    <t>（三）参与“学前学会普通话”行动</t>
  </si>
  <si>
    <t>（四）其他教育扶贫</t>
  </si>
  <si>
    <t>五、健康扶贫</t>
  </si>
  <si>
    <t>（一）参加城乡居民基本医疗保险</t>
  </si>
  <si>
    <t>（二）参加大病保险</t>
  </si>
  <si>
    <t>（三）接受医疗救助</t>
  </si>
  <si>
    <t>（四）参加其他补充医疗保险</t>
  </si>
  <si>
    <t>（五）参加意外保险</t>
  </si>
  <si>
    <t>（六）接受大病（地方病）救治</t>
  </si>
  <si>
    <t>六、危房改造</t>
  </si>
  <si>
    <t>（一）农村危房改造</t>
  </si>
  <si>
    <t>七、金融扶贫</t>
  </si>
  <si>
    <t>（一）扶贫小额信贷贴息</t>
  </si>
  <si>
    <t>牟定县2023年脱贫人口小额信贷贴息项目</t>
  </si>
  <si>
    <t>续建</t>
  </si>
  <si>
    <t>计划实施2023年脱贫人口小额信贷贴息项目1个，农行牟定县支行、牟定县农村信用合作联社及牟定县邮政储蓄银行三家银行共计划发放贷款5000万元，发放贷款脱贫农户1000户，按照4.75%的基准率，需要贴息资金237.5万元。</t>
  </si>
  <si>
    <t>（二）扶贫龙头企业合作社等经营主体贷款贴息</t>
  </si>
  <si>
    <t>（三）产业保险</t>
  </si>
  <si>
    <t>（四）扶贫小额信贷风险补偿金</t>
  </si>
  <si>
    <t>八、生活条件改善</t>
  </si>
  <si>
    <t>（一）入户路改造</t>
  </si>
  <si>
    <t>（二）解决安全饮水</t>
  </si>
  <si>
    <t>牟定县安乐乡直苴村委会安全饮水提升改造建设项目</t>
  </si>
  <si>
    <t>安装100级0.8MPaφ315mmPE塑管800m;土石方坝埂夯压（运距300米以内）3000m3</t>
  </si>
  <si>
    <t>牟定县戌街乡铁厂村委会人畜饮水管网提升改造建设项目</t>
  </si>
  <si>
    <t>戌街乡铁厂村委会</t>
  </si>
  <si>
    <t>1.新建80立方米供水池一个；2.铺设DN50输水主管（含管配件安装）2600米。</t>
  </si>
  <si>
    <t>项目建成后，将极大改善铁厂村委会的安全饮水，提升群众的幸福感、满意度；直接受益农户86户360人（其中：建档立卡脱贫户为3户8人）。</t>
  </si>
  <si>
    <t>（三）厨房厕所圈舍等改造</t>
  </si>
  <si>
    <t>九、综合保障性扶贫</t>
  </si>
  <si>
    <t>（一）享受农村居民最低生活保障</t>
  </si>
  <si>
    <t>（二）享受特困人员救助供养</t>
  </si>
  <si>
    <t>（三）参加城乡居民基本医疗保险</t>
  </si>
  <si>
    <t>（四）接受留守关爱服务</t>
  </si>
  <si>
    <t>（五）接受临时救助</t>
  </si>
  <si>
    <t>十、村基础设施</t>
  </si>
  <si>
    <t>（一）通村组硬化路级护栏</t>
  </si>
  <si>
    <t>（二）通生产用电</t>
  </si>
  <si>
    <t>（三）通生活用电</t>
  </si>
  <si>
    <t>（四）光纤宽带接入</t>
  </si>
  <si>
    <t>（五）产业路</t>
  </si>
  <si>
    <t>（六）其他</t>
  </si>
  <si>
    <t>牟定县江坡镇江坡村
自然能提水项目</t>
  </si>
  <si>
    <t>1.在江坡村委会外庄龙川河边修建造一座取水口；2.安装1120*8mm螺旋钢管1500m、Φ133*4mm无缝钢管3310m；3.购置安装自然能提水设备1套；4.新建设备房1座；5.新开挖施工便道250m.</t>
  </si>
  <si>
    <t>项目建成后，能够有效解决江坡村委会羊领岗、锦衣寨、衣七冲3个村民小组216户806人1200亩土地灌溉用水问题。</t>
  </si>
  <si>
    <t>牟定县凤屯镇腊湾村委会起庙村民族团结进步示范村建设项目</t>
  </si>
  <si>
    <t>腊湾村委会</t>
  </si>
  <si>
    <t>县民族宗局</t>
  </si>
  <si>
    <t>1.铸牢中华民族共同体意识宣传；2.修建砂砾石农产品运输道路876米；3.安全饮水管道修复；4.C20混凝土硬化农产品晾晒场地一块、长33.5米、宽18米、厚0.2米，修建村间排污沟370米。</t>
  </si>
  <si>
    <t>通过项目的实施，解决了200亩农田农产品运输困难问题，减少了群众种植成本，村间村容村貌得到整治。</t>
  </si>
  <si>
    <t>牟定县2023年美丽乡村建设项目</t>
  </si>
  <si>
    <t>对全县300个美丽村庄示范村、美丽村庄先进村和美丽村庄达标村进行乡村建设项目建设，每个补助3万元。合计900万元。具体建设内容详见规划设计及概预算表。</t>
  </si>
  <si>
    <t>通过项目建设，彻底改变300个美丽村庄示范村、美丽村庄先进村和美丽村庄达标村人居环境得到改善</t>
  </si>
  <si>
    <t>牟定县凤屯镇腊湾村委会咀子片区功能提升建设项目</t>
  </si>
  <si>
    <t>1.埋设村间污水管道14870米，安装检查井375座；2.C20混凝土浇筑道路560米，浇筑排水沟330米，安装太阳能路灯70盏，新建公厕1个；3、新建小型污水处理厂1个，含污水处理设备，值班室，围墙，大门，10KV线路及变压器一台等附属设施。</t>
  </si>
  <si>
    <t>十一、村公共服务</t>
  </si>
  <si>
    <t>（一）规划保留的村小学改造</t>
  </si>
  <si>
    <t>（二）村卫生室标准化建设</t>
  </si>
  <si>
    <t>（三）村幼儿园建设</t>
  </si>
  <si>
    <t>（四）村级文化活动广场</t>
  </si>
  <si>
    <t>牟定县江坡镇高平村委会王家村文化活动场所及广场建设</t>
  </si>
  <si>
    <t>县财政局、县文旅局</t>
  </si>
  <si>
    <r>
      <rPr>
        <sz val="14"/>
        <rFont val="仿宋_GB2312"/>
        <charset val="134"/>
      </rPr>
      <t>建盖村间活动室210平方米，硬化活动场一块280m</t>
    </r>
    <r>
      <rPr>
        <vertAlign val="superscript"/>
        <sz val="14"/>
        <rFont val="仿宋_GB2312"/>
        <charset val="134"/>
      </rPr>
      <t>2</t>
    </r>
    <r>
      <rPr>
        <sz val="14"/>
        <rFont val="仿宋_GB2312"/>
        <charset val="134"/>
      </rPr>
      <t>。</t>
    </r>
  </si>
  <si>
    <t>通过项目实施，能改变1个村民小组87户369人生活环境，丰富群众文化生活。</t>
  </si>
  <si>
    <t>十二、项目管理费</t>
  </si>
  <si>
    <t>（一）项目管理费</t>
  </si>
  <si>
    <t>牟定县“多规合一”实用性村庄规划编制费</t>
  </si>
  <si>
    <t>51个行政村</t>
  </si>
  <si>
    <t>县自然资源局</t>
  </si>
  <si>
    <t>对未完成编制村庄规划的46个脱贫村进行“多规合一”实用性村庄规划编制，村庄规划集国土空间开发与保护产业发展规划、基层党建和人才发展规划等内容的编制规划草案，形成标准、规范的村庄规划成果。按照每个行政村平均不超过10万元的标准给予支持。</t>
  </si>
  <si>
    <t>形成标准、规范的村庄规划成果入库</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</si>
</sst>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00_);[Red]\(0.0000\)"/>
    <numFmt numFmtId="179" formatCode="0.0_ "/>
    <numFmt numFmtId="180" formatCode="yyyy&quot;年&quot;m&quot;月&quot;;@"/>
  </numFmts>
  <fonts count="48">
    <font>
      <sz val="11"/>
      <color theme="1"/>
      <name val="宋体"/>
      <charset val="134"/>
      <scheme val="minor"/>
    </font>
    <font>
      <b/>
      <sz val="20"/>
      <name val="宋体"/>
      <charset val="134"/>
      <scheme val="minor"/>
    </font>
    <font>
      <sz val="14"/>
      <name val="宋体"/>
      <charset val="134"/>
      <scheme val="minor"/>
    </font>
    <font>
      <b/>
      <sz val="14"/>
      <name val="宋体"/>
      <charset val="134"/>
      <scheme val="minor"/>
    </font>
    <font>
      <b/>
      <sz val="11"/>
      <name val="宋体"/>
      <charset val="134"/>
      <scheme val="minor"/>
    </font>
    <font>
      <b/>
      <sz val="14"/>
      <name val="仿宋_GB2312"/>
      <charset val="134"/>
    </font>
    <font>
      <b/>
      <sz val="14"/>
      <color theme="1"/>
      <name val="仿宋_GB2312"/>
      <charset val="134"/>
    </font>
    <font>
      <b/>
      <sz val="11"/>
      <color theme="1"/>
      <name val="宋体"/>
      <charset val="134"/>
      <scheme val="minor"/>
    </font>
    <font>
      <sz val="14"/>
      <color theme="1"/>
      <name val="仿宋_GB2312"/>
      <charset val="134"/>
    </font>
    <font>
      <sz val="11"/>
      <name val="宋体"/>
      <charset val="134"/>
      <scheme val="minor"/>
    </font>
    <font>
      <sz val="14"/>
      <name val="仿宋_GB2312"/>
      <charset val="134"/>
    </font>
    <font>
      <sz val="12"/>
      <name val="Times New Roman"/>
      <charset val="134"/>
    </font>
    <font>
      <b/>
      <sz val="28"/>
      <name val="方正小标宋简体"/>
      <charset val="134"/>
    </font>
    <font>
      <b/>
      <sz val="12"/>
      <name val="宋体"/>
      <charset val="134"/>
      <scheme val="minor"/>
    </font>
    <font>
      <sz val="14"/>
      <name val="Times New Roman"/>
      <charset val="134"/>
    </font>
    <font>
      <sz val="12"/>
      <name val="仿宋_GB2312"/>
      <charset val="134"/>
    </font>
    <font>
      <sz val="12"/>
      <name val="宋体"/>
      <charset val="134"/>
    </font>
    <font>
      <sz val="14"/>
      <color rgb="FF000000"/>
      <name val="宋体"/>
      <charset val="134"/>
    </font>
    <font>
      <b/>
      <sz val="14"/>
      <color indexed="8"/>
      <name val="方正仿宋_GBK"/>
      <charset val="134"/>
    </font>
    <font>
      <sz val="14"/>
      <color indexed="8"/>
      <name val="仿宋_GB2312"/>
      <charset val="134"/>
    </font>
    <font>
      <sz val="12"/>
      <color indexed="8"/>
      <name val="Times New Roman"/>
      <charset val="134"/>
    </font>
    <font>
      <sz val="12"/>
      <name val="方正仿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63"/>
      <name val="宋体"/>
      <charset val="134"/>
    </font>
    <font>
      <b/>
      <sz val="14"/>
      <color rgb="FFFF0000"/>
      <name val="仿宋_GB2312"/>
      <charset val="134"/>
    </font>
    <font>
      <b/>
      <sz val="12"/>
      <color rgb="FFFF0000"/>
      <name val="宋体"/>
      <charset val="134"/>
      <scheme val="minor"/>
    </font>
    <font>
      <sz val="14"/>
      <color rgb="FFFF0000"/>
      <name val="仿宋_GB2312"/>
      <charset val="134"/>
    </font>
    <font>
      <sz val="14"/>
      <name val="宋体"/>
      <charset val="134"/>
    </font>
    <font>
      <vertAlign val="superscript"/>
      <sz val="14"/>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2" fillId="3" borderId="0" applyNumberFormat="0" applyBorder="0" applyAlignment="0" applyProtection="0">
      <alignment vertical="center"/>
    </xf>
    <xf numFmtId="0" fontId="23"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5" fillId="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lignment vertical="center"/>
    </xf>
    <xf numFmtId="0" fontId="27" fillId="0" borderId="0" applyNumberFormat="0" applyFill="0" applyBorder="0" applyAlignment="0" applyProtection="0">
      <alignment vertical="center"/>
    </xf>
    <xf numFmtId="0" fontId="0" fillId="8" borderId="9" applyNumberFormat="0" applyFont="0" applyAlignment="0" applyProtection="0">
      <alignment vertical="center"/>
    </xf>
    <xf numFmtId="0" fontId="25" fillId="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0" borderId="10" applyNumberFormat="0" applyFill="0" applyAlignment="0" applyProtection="0">
      <alignment vertical="center"/>
    </xf>
    <xf numFmtId="0" fontId="25" fillId="10" borderId="0" applyNumberFormat="0" applyBorder="0" applyAlignment="0" applyProtection="0">
      <alignment vertical="center"/>
    </xf>
    <xf numFmtId="0" fontId="28" fillId="0" borderId="11" applyNumberFormat="0" applyFill="0" applyAlignment="0" applyProtection="0">
      <alignment vertical="center"/>
    </xf>
    <xf numFmtId="0" fontId="25" fillId="11" borderId="0" applyNumberFormat="0" applyBorder="0" applyAlignment="0" applyProtection="0">
      <alignment vertical="center"/>
    </xf>
    <xf numFmtId="0" fontId="34" fillId="12" borderId="12" applyNumberFormat="0" applyAlignment="0" applyProtection="0">
      <alignment vertical="center"/>
    </xf>
    <xf numFmtId="0" fontId="35" fillId="12" borderId="8" applyNumberFormat="0" applyAlignment="0" applyProtection="0">
      <alignment vertical="center"/>
    </xf>
    <xf numFmtId="0" fontId="36" fillId="13" borderId="13" applyNumberFormat="0" applyAlignment="0" applyProtection="0">
      <alignment vertical="center"/>
    </xf>
    <xf numFmtId="0" fontId="22" fillId="14" borderId="0" applyNumberFormat="0" applyBorder="0" applyAlignment="0" applyProtection="0">
      <alignment vertical="center"/>
    </xf>
    <xf numFmtId="0" fontId="25" fillId="15" borderId="0" applyNumberFormat="0" applyBorder="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22" fillId="18" borderId="0" applyNumberFormat="0" applyBorder="0" applyAlignment="0" applyProtection="0">
      <alignment vertical="center"/>
    </xf>
    <xf numFmtId="0" fontId="25"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1" fillId="0" borderId="0"/>
    <xf numFmtId="0" fontId="22" fillId="32" borderId="0" applyNumberFormat="0" applyBorder="0" applyAlignment="0" applyProtection="0">
      <alignment vertical="center"/>
    </xf>
    <xf numFmtId="0" fontId="25" fillId="33" borderId="0" applyNumberFormat="0" applyBorder="0" applyAlignment="0" applyProtection="0">
      <alignment vertical="center"/>
    </xf>
    <xf numFmtId="0" fontId="42" fillId="0" borderId="0">
      <alignment vertical="center"/>
    </xf>
  </cellStyleXfs>
  <cellXfs count="13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vertical="center"/>
    </xf>
    <xf numFmtId="0" fontId="0" fillId="2" borderId="0" xfId="0" applyFill="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0" fillId="2" borderId="0" xfId="0" applyFont="1" applyFill="1" applyBorder="1" applyAlignment="1">
      <alignment vertical="center"/>
    </xf>
    <xf numFmtId="0" fontId="9" fillId="0" borderId="0" xfId="0" applyFont="1" applyFill="1" applyAlignment="1">
      <alignment horizontal="center" vertical="center"/>
    </xf>
    <xf numFmtId="177" fontId="9" fillId="0" borderId="0" xfId="0" applyNumberFormat="1" applyFont="1" applyFill="1" applyAlignment="1">
      <alignment horizontal="center" vertical="center"/>
    </xf>
    <xf numFmtId="0" fontId="9" fillId="0" borderId="0" xfId="0" applyFont="1" applyFill="1" applyAlignment="1">
      <alignment vertical="center"/>
    </xf>
    <xf numFmtId="176" fontId="9" fillId="0" borderId="0" xfId="0" applyNumberFormat="1" applyFont="1" applyFill="1" applyAlignment="1">
      <alignment horizontal="center" vertical="center"/>
    </xf>
    <xf numFmtId="176" fontId="9" fillId="2" borderId="0" xfId="0" applyNumberFormat="1" applyFont="1" applyFill="1" applyAlignment="1">
      <alignment horizontal="center" vertical="center"/>
    </xf>
    <xf numFmtId="0" fontId="12"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5"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vertical="center"/>
    </xf>
    <xf numFmtId="177" fontId="4" fillId="2" borderId="1"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177" fontId="10"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left" vertical="center" wrapText="1"/>
    </xf>
    <xf numFmtId="177" fontId="10" fillId="2" borderId="2"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4" xfId="0" applyNumberFormat="1" applyFont="1" applyFill="1" applyBorder="1" applyAlignment="1">
      <alignment horizontal="center" vertical="center" wrapText="1"/>
    </xf>
    <xf numFmtId="177" fontId="14"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177" fontId="11" fillId="2" borderId="4"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xf>
    <xf numFmtId="179" fontId="10" fillId="2" borderId="1"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0" fillId="0" borderId="0" xfId="0" applyNumberFormat="1" applyFont="1" applyFill="1" applyAlignment="1">
      <alignment horizontal="lef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180" fontId="10" fillId="2" borderId="1" xfId="0" applyNumberFormat="1" applyFont="1" applyFill="1" applyBorder="1" applyAlignment="1">
      <alignment horizontal="center" vertical="center" wrapText="1"/>
    </xf>
    <xf numFmtId="177" fontId="10" fillId="2" borderId="1" xfId="0" applyNumberFormat="1" applyFont="1" applyFill="1" applyBorder="1" applyAlignment="1">
      <alignment horizontal="left" vertical="center" wrapText="1"/>
    </xf>
    <xf numFmtId="177" fontId="10" fillId="2" borderId="2" xfId="0" applyNumberFormat="1" applyFont="1" applyFill="1" applyBorder="1" applyAlignment="1">
      <alignment horizontal="left" vertical="center" wrapText="1"/>
    </xf>
    <xf numFmtId="176" fontId="10" fillId="2" borderId="2"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176" fontId="19" fillId="2" borderId="1" xfId="0" applyNumberFormat="1" applyFont="1" applyFill="1" applyBorder="1" applyAlignment="1">
      <alignment horizontal="center" vertical="center" wrapText="1"/>
    </xf>
    <xf numFmtId="57" fontId="10" fillId="2" borderId="1" xfId="0" applyNumberFormat="1" applyFont="1" applyFill="1" applyBorder="1" applyAlignment="1">
      <alignment horizontal="center" vertical="center" wrapText="1"/>
    </xf>
    <xf numFmtId="176" fontId="14" fillId="2" borderId="1" xfId="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left" vertical="center" wrapText="1"/>
    </xf>
    <xf numFmtId="176" fontId="20" fillId="2" borderId="1" xfId="0" applyNumberFormat="1" applyFont="1" applyFill="1" applyBorder="1" applyAlignment="1">
      <alignment horizontal="center" vertical="center" wrapText="1"/>
    </xf>
    <xf numFmtId="180" fontId="10" fillId="2" borderId="1" xfId="0" applyNumberFormat="1" applyFont="1" applyFill="1" applyBorder="1" applyAlignment="1">
      <alignment horizontal="center" vertical="center"/>
    </xf>
    <xf numFmtId="177"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176" fontId="8" fillId="2" borderId="1" xfId="0" applyNumberFormat="1" applyFont="1" applyFill="1" applyBorder="1" applyAlignment="1">
      <alignment horizontal="center" vertical="center" wrapText="1"/>
    </xf>
    <xf numFmtId="177" fontId="21" fillId="2" borderId="1" xfId="0" applyNumberFormat="1" applyFont="1" applyFill="1" applyBorder="1" applyAlignment="1">
      <alignment horizontal="left" vertical="center" wrapText="1"/>
    </xf>
    <xf numFmtId="176" fontId="14"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wrapText="1"/>
    </xf>
    <xf numFmtId="0" fontId="19" fillId="2" borderId="1" xfId="48" applyFont="1" applyFill="1" applyBorder="1" applyAlignment="1">
      <alignment horizontal="center" vertical="center" wrapText="1"/>
    </xf>
    <xf numFmtId="0" fontId="10"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horizontal="center" vertical="center"/>
    </xf>
    <xf numFmtId="0" fontId="10" fillId="2" borderId="1" xfId="0" applyFont="1" applyFill="1" applyBorder="1" applyAlignment="1">
      <alignment vertical="center"/>
    </xf>
    <xf numFmtId="176" fontId="5" fillId="2" borderId="1" xfId="0" applyNumberFormat="1" applyFont="1" applyFill="1" applyBorder="1" applyAlignment="1">
      <alignment vertical="center"/>
    </xf>
    <xf numFmtId="0" fontId="14" fillId="2" borderId="1" xfId="0" applyFont="1" applyFill="1" applyBorder="1" applyAlignment="1">
      <alignment vertical="center" wrapText="1"/>
    </xf>
    <xf numFmtId="176" fontId="5" fillId="2" borderId="1" xfId="0" applyNumberFormat="1" applyFont="1" applyFill="1" applyBorder="1" applyAlignment="1">
      <alignment vertical="center" wrapText="1"/>
    </xf>
    <xf numFmtId="0" fontId="7" fillId="2" borderId="1" xfId="0" applyFont="1" applyFill="1" applyBorder="1">
      <alignment vertical="center"/>
    </xf>
    <xf numFmtId="177" fontId="5"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0" fillId="2" borderId="1" xfId="0" applyFill="1" applyBorder="1">
      <alignment vertical="center"/>
    </xf>
    <xf numFmtId="177" fontId="9" fillId="2" borderId="1" xfId="0" applyNumberFormat="1" applyFont="1" applyFill="1" applyBorder="1" applyAlignment="1">
      <alignment horizontal="center" vertical="center"/>
    </xf>
    <xf numFmtId="177" fontId="2" fillId="2" borderId="1" xfId="0" applyNumberFormat="1" applyFont="1" applyFill="1" applyBorder="1" applyAlignment="1">
      <alignment horizontal="left" vertical="center"/>
    </xf>
    <xf numFmtId="177" fontId="9" fillId="2" borderId="0" xfId="0" applyNumberFormat="1" applyFont="1" applyFill="1" applyAlignment="1">
      <alignment horizontal="center" vertical="center"/>
    </xf>
    <xf numFmtId="0" fontId="9" fillId="2" borderId="1" xfId="0" applyFont="1" applyFill="1" applyBorder="1" applyAlignment="1">
      <alignment vertical="center"/>
    </xf>
    <xf numFmtId="179" fontId="10" fillId="2" borderId="1"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0" fontId="6" fillId="2" borderId="0" xfId="0" applyFont="1" applyFill="1" applyAlignment="1">
      <alignment horizontal="center" vertical="center"/>
    </xf>
    <xf numFmtId="177" fontId="4" fillId="2" borderId="1" xfId="0" applyNumberFormat="1" applyFont="1" applyFill="1" applyBorder="1" applyAlignment="1">
      <alignment horizontal="left" vertical="center"/>
    </xf>
    <xf numFmtId="176" fontId="4" fillId="2" borderId="1" xfId="0" applyNumberFormat="1" applyFont="1" applyFill="1" applyBorder="1" applyAlignment="1">
      <alignment horizontal="center" vertical="center"/>
    </xf>
    <xf numFmtId="177" fontId="9" fillId="2" borderId="1" xfId="0" applyNumberFormat="1" applyFont="1" applyFill="1" applyBorder="1" applyAlignment="1">
      <alignment horizontal="left" vertical="center"/>
    </xf>
    <xf numFmtId="177" fontId="10" fillId="2" borderId="1" xfId="0" applyNumberFormat="1" applyFont="1" applyFill="1" applyBorder="1" applyAlignment="1">
      <alignment horizontal="left" vertical="center"/>
    </xf>
    <xf numFmtId="176" fontId="10" fillId="2" borderId="1" xfId="0" applyNumberFormat="1" applyFont="1" applyFill="1" applyBorder="1" applyAlignment="1">
      <alignment horizontal="center" vertical="center"/>
    </xf>
    <xf numFmtId="176" fontId="15" fillId="2"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177" fontId="9" fillId="2" borderId="2" xfId="0" applyNumberFormat="1" applyFont="1" applyFill="1" applyBorder="1" applyAlignment="1">
      <alignment horizontal="center" vertical="center"/>
    </xf>
    <xf numFmtId="177" fontId="10" fillId="2" borderId="2" xfId="0" applyNumberFormat="1" applyFont="1" applyFill="1" applyBorder="1" applyAlignment="1">
      <alignment horizontal="center" vertical="center"/>
    </xf>
    <xf numFmtId="49" fontId="10" fillId="2" borderId="1" xfId="0" applyNumberFormat="1" applyFont="1" applyFill="1" applyBorder="1" applyAlignment="1">
      <alignment vertical="center" wrapText="1"/>
    </xf>
    <xf numFmtId="0" fontId="9" fillId="2" borderId="3" xfId="0" applyFont="1" applyFill="1" applyBorder="1" applyAlignment="1">
      <alignment horizontal="center" vertical="center"/>
    </xf>
    <xf numFmtId="0" fontId="5" fillId="2" borderId="3" xfId="0" applyFont="1" applyFill="1" applyBorder="1" applyAlignment="1">
      <alignment horizontal="left" vertical="center" wrapText="1"/>
    </xf>
    <xf numFmtId="0" fontId="9" fillId="2" borderId="3" xfId="0" applyFont="1" applyFill="1" applyBorder="1" applyAlignment="1">
      <alignment vertical="center"/>
    </xf>
    <xf numFmtId="177" fontId="9" fillId="2" borderId="3" xfId="0" applyNumberFormat="1" applyFont="1" applyFill="1" applyBorder="1" applyAlignment="1">
      <alignment horizontal="center" vertical="center"/>
    </xf>
    <xf numFmtId="177" fontId="5" fillId="2" borderId="3"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177" fontId="4" fillId="2" borderId="3"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wrapText="1"/>
    </xf>
    <xf numFmtId="176" fontId="10" fillId="2" borderId="1" xfId="0" applyNumberFormat="1"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0 4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7 6" xfId="48"/>
    <cellStyle name="40% - 强调文字颜色 6" xfId="49" builtinId="51"/>
    <cellStyle name="60% - 强调文字颜色 6" xfId="50" builtinId="52"/>
    <cellStyle name="常规 2" xfId="51"/>
  </cellStyles>
  <dxfs count="1">
    <dxf>
      <fill>
        <patternFill patternType="solid">
          <fgColor indexed="10"/>
          <bgColor indexed="14"/>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0"/>
  <sheetViews>
    <sheetView tabSelected="1" zoomScale="61" zoomScaleNormal="61" workbookViewId="0">
      <pane ySplit="4" topLeftCell="A5" activePane="bottomLeft" state="frozen"/>
      <selection/>
      <selection pane="bottomLeft" activeCell="A1" sqref="A1:Y1"/>
    </sheetView>
  </sheetViews>
  <sheetFormatPr defaultColWidth="9" defaultRowHeight="13.5"/>
  <cols>
    <col min="1" max="1" width="8.44166666666667" style="15" customWidth="1"/>
    <col min="2" max="2" width="26.2916666666667" style="16" customWidth="1"/>
    <col min="3" max="3" width="7.14166666666667" style="16" customWidth="1"/>
    <col min="4" max="5" width="9" style="17"/>
    <col min="6" max="6" width="9.9" style="17" customWidth="1"/>
    <col min="7" max="7" width="52.4083333333333" style="16" customWidth="1"/>
    <col min="8" max="8" width="14.6" style="16" customWidth="1"/>
    <col min="9" max="9" width="13.15" style="16" customWidth="1"/>
    <col min="10" max="10" width="12.2916666666667" style="16" customWidth="1"/>
    <col min="11" max="11" width="13.8" style="16" customWidth="1"/>
    <col min="12" max="12" width="14.3333333333333" style="16" customWidth="1"/>
    <col min="13" max="13" width="12.7" style="16" customWidth="1"/>
    <col min="14" max="14" width="15.425" style="16" customWidth="1"/>
    <col min="15" max="15" width="34.825" style="16" customWidth="1"/>
    <col min="16" max="16" width="12.175" style="18" customWidth="1"/>
    <col min="17" max="17" width="11.6833333333333" style="18" customWidth="1"/>
    <col min="18" max="18" width="8.925" style="19" customWidth="1"/>
    <col min="19" max="19" width="11.625" style="19" customWidth="1"/>
    <col min="20" max="20" width="12.7083333333333" style="19" customWidth="1"/>
    <col min="21" max="21" width="14.475" style="19" customWidth="1"/>
    <col min="22" max="22" width="14.9083333333333" style="19" customWidth="1"/>
    <col min="23" max="23" width="12.5" style="19" customWidth="1"/>
    <col min="24" max="24" width="13.1583333333333" style="19" customWidth="1"/>
    <col min="25" max="25" width="10.2416666666667" style="17" customWidth="1"/>
    <col min="26" max="16384" width="9" style="17"/>
  </cols>
  <sheetData>
    <row r="1" s="1" customFormat="1" ht="33.95" customHeight="1" spans="1:25">
      <c r="A1" s="20" t="s">
        <v>0</v>
      </c>
      <c r="B1" s="20"/>
      <c r="C1" s="20"/>
      <c r="D1" s="20"/>
      <c r="E1" s="20"/>
      <c r="F1" s="20"/>
      <c r="G1" s="20"/>
      <c r="H1" s="20"/>
      <c r="I1" s="20"/>
      <c r="J1" s="20"/>
      <c r="K1" s="20"/>
      <c r="L1" s="20"/>
      <c r="M1" s="20"/>
      <c r="N1" s="20"/>
      <c r="O1" s="20"/>
      <c r="P1" s="61"/>
      <c r="Q1" s="61"/>
      <c r="R1" s="61"/>
      <c r="S1" s="61"/>
      <c r="T1" s="61"/>
      <c r="U1" s="61"/>
      <c r="V1" s="61"/>
      <c r="W1" s="61"/>
      <c r="X1" s="61"/>
      <c r="Y1" s="20"/>
    </row>
    <row r="2" s="2" customFormat="1" ht="24" customHeight="1" spans="1:25">
      <c r="A2" s="21" t="s">
        <v>1</v>
      </c>
      <c r="B2" s="22"/>
      <c r="C2" s="22"/>
      <c r="D2" s="22"/>
      <c r="E2" s="22"/>
      <c r="F2" s="22"/>
      <c r="G2" s="22"/>
      <c r="H2" s="22"/>
      <c r="I2" s="22"/>
      <c r="J2" s="22"/>
      <c r="K2" s="22"/>
      <c r="L2" s="22"/>
      <c r="M2" s="22"/>
      <c r="N2" s="22"/>
      <c r="O2" s="22"/>
      <c r="P2" s="62"/>
      <c r="Q2" s="62"/>
      <c r="R2" s="62"/>
      <c r="S2" s="62"/>
      <c r="T2" s="62"/>
      <c r="U2" s="62"/>
      <c r="V2" s="62"/>
      <c r="W2" s="62"/>
      <c r="X2" s="62"/>
      <c r="Y2" s="22"/>
    </row>
    <row r="3" s="3" customFormat="1" ht="34" customHeight="1" spans="1:25">
      <c r="A3" s="23" t="s">
        <v>2</v>
      </c>
      <c r="B3" s="23" t="s">
        <v>3</v>
      </c>
      <c r="C3" s="24" t="s">
        <v>4</v>
      </c>
      <c r="D3" s="23" t="s">
        <v>5</v>
      </c>
      <c r="E3" s="23" t="s">
        <v>6</v>
      </c>
      <c r="F3" s="25" t="s">
        <v>7</v>
      </c>
      <c r="G3" s="26" t="s">
        <v>8</v>
      </c>
      <c r="H3" s="27" t="s">
        <v>9</v>
      </c>
      <c r="I3" s="63" t="s">
        <v>10</v>
      </c>
      <c r="J3" s="64"/>
      <c r="K3" s="64"/>
      <c r="L3" s="65"/>
      <c r="M3" s="23" t="s">
        <v>11</v>
      </c>
      <c r="N3" s="23"/>
      <c r="O3" s="66" t="s">
        <v>12</v>
      </c>
      <c r="P3" s="67" t="s">
        <v>13</v>
      </c>
      <c r="Q3" s="67"/>
      <c r="R3" s="68" t="s">
        <v>14</v>
      </c>
      <c r="S3" s="68"/>
      <c r="T3" s="68"/>
      <c r="U3" s="68"/>
      <c r="V3" s="68"/>
      <c r="W3" s="68"/>
      <c r="X3" s="68"/>
      <c r="Y3" s="23" t="s">
        <v>15</v>
      </c>
    </row>
    <row r="4" s="3" customFormat="1" ht="103" customHeight="1" spans="1:25">
      <c r="A4" s="23"/>
      <c r="B4" s="23"/>
      <c r="C4" s="24"/>
      <c r="D4" s="23"/>
      <c r="E4" s="23"/>
      <c r="F4" s="28"/>
      <c r="G4" s="26"/>
      <c r="H4" s="27"/>
      <c r="I4" s="23" t="s">
        <v>16</v>
      </c>
      <c r="J4" s="23" t="s">
        <v>17</v>
      </c>
      <c r="K4" s="23" t="s">
        <v>18</v>
      </c>
      <c r="L4" s="23" t="s">
        <v>19</v>
      </c>
      <c r="M4" s="23" t="s">
        <v>20</v>
      </c>
      <c r="N4" s="23" t="s">
        <v>21</v>
      </c>
      <c r="O4" s="66"/>
      <c r="P4" s="67" t="s">
        <v>22</v>
      </c>
      <c r="Q4" s="67" t="s">
        <v>23</v>
      </c>
      <c r="R4" s="68" t="s">
        <v>24</v>
      </c>
      <c r="S4" s="68" t="s">
        <v>25</v>
      </c>
      <c r="T4" s="68" t="s">
        <v>26</v>
      </c>
      <c r="U4" s="68" t="s">
        <v>27</v>
      </c>
      <c r="V4" s="68" t="s">
        <v>28</v>
      </c>
      <c r="W4" s="68" t="s">
        <v>29</v>
      </c>
      <c r="X4" s="68" t="s">
        <v>30</v>
      </c>
      <c r="Y4" s="23"/>
    </row>
    <row r="5" s="4" customFormat="1" ht="30" customHeight="1" spans="1:25">
      <c r="A5" s="29"/>
      <c r="B5" s="30" t="s">
        <v>31</v>
      </c>
      <c r="C5" s="30"/>
      <c r="D5" s="31"/>
      <c r="E5" s="31"/>
      <c r="F5" s="31"/>
      <c r="G5" s="32"/>
      <c r="H5" s="33">
        <f>H6+H57+H66+H70+H79+H92+H95+H106+H114+H125+H140+H148</f>
        <v>61566.0833478528</v>
      </c>
      <c r="I5" s="33">
        <f>I6+I57+I66+I70+I79+I92+I95+I106+I114+I125+I140+I148</f>
        <v>13002.8986010528</v>
      </c>
      <c r="J5" s="33">
        <f>J6+J57+J66+J70+J79+J92+J95+J106+J114+J125+J140+J148</f>
        <v>1931.9</v>
      </c>
      <c r="K5" s="33">
        <f>K6+K57+K66+K70+K79+K92+K95+K106+K114+K125+K140+K148</f>
        <v>8467.2847468</v>
      </c>
      <c r="L5" s="33">
        <f>L6+L57+L66+L70+L79+L92+L95+L106+L114+L125+L140+L148</f>
        <v>38164</v>
      </c>
      <c r="M5" s="33"/>
      <c r="N5" s="33"/>
      <c r="O5" s="33"/>
      <c r="P5" s="68">
        <f>P6+P57+P66+P70+P79+P92+P95+P106+P114+P126+P140+P148</f>
        <v>49254</v>
      </c>
      <c r="Q5" s="68">
        <f t="shared" ref="Q5:X5" si="0">Q6+Q57+Q66+Q70+Q79+Q92+Q95+Q106+Q114+Q126+Q140+Q148</f>
        <v>198235</v>
      </c>
      <c r="R5" s="68">
        <f t="shared" si="0"/>
        <v>328</v>
      </c>
      <c r="S5" s="68">
        <f t="shared" si="0"/>
        <v>64</v>
      </c>
      <c r="T5" s="68">
        <f t="shared" si="0"/>
        <v>1159</v>
      </c>
      <c r="U5" s="68">
        <f t="shared" si="0"/>
        <v>49788</v>
      </c>
      <c r="V5" s="68">
        <f t="shared" si="0"/>
        <v>191483</v>
      </c>
      <c r="W5" s="68">
        <f t="shared" si="0"/>
        <v>6497</v>
      </c>
      <c r="X5" s="68">
        <f t="shared" si="0"/>
        <v>17321</v>
      </c>
      <c r="Y5" s="33"/>
    </row>
    <row r="6" s="5" customFormat="1" ht="30" customHeight="1" spans="1:25">
      <c r="A6" s="30">
        <v>1</v>
      </c>
      <c r="B6" s="34" t="s">
        <v>32</v>
      </c>
      <c r="C6" s="34"/>
      <c r="D6" s="30"/>
      <c r="E6" s="30"/>
      <c r="F6" s="30"/>
      <c r="G6" s="34"/>
      <c r="H6" s="33">
        <f>H7+H41+H48+H50+H52</f>
        <v>57713.3533478528</v>
      </c>
      <c r="I6" s="33">
        <f>I7+I41+I48+I50+I52</f>
        <v>10499.1686010528</v>
      </c>
      <c r="J6" s="33">
        <f>J7+J41+J48+J50+J52</f>
        <v>1886.9</v>
      </c>
      <c r="K6" s="33">
        <f>K7+K41+K48+K50+K52</f>
        <v>7627.2847468</v>
      </c>
      <c r="L6" s="33">
        <f>L7+L41+L48+L50+L52</f>
        <v>37700</v>
      </c>
      <c r="M6" s="33"/>
      <c r="N6" s="33"/>
      <c r="O6" s="33"/>
      <c r="P6" s="68">
        <f>P7+P41+P48+P50+P52</f>
        <v>47301</v>
      </c>
      <c r="Q6" s="68">
        <f t="shared" ref="Q6:X6" si="1">Q7+Q41+Q48+Q50+Q52</f>
        <v>192113</v>
      </c>
      <c r="R6" s="68">
        <f t="shared" si="1"/>
        <v>88</v>
      </c>
      <c r="S6" s="68">
        <f t="shared" si="1"/>
        <v>52</v>
      </c>
      <c r="T6" s="68">
        <f t="shared" si="1"/>
        <v>1048</v>
      </c>
      <c r="U6" s="68">
        <f t="shared" si="1"/>
        <v>40961</v>
      </c>
      <c r="V6" s="68">
        <f t="shared" si="1"/>
        <v>162317</v>
      </c>
      <c r="W6" s="68">
        <f t="shared" si="1"/>
        <v>4422</v>
      </c>
      <c r="X6" s="68">
        <f t="shared" si="1"/>
        <v>12563</v>
      </c>
      <c r="Y6" s="93"/>
    </row>
    <row r="7" s="5" customFormat="1" ht="47" customHeight="1" spans="1:25">
      <c r="A7" s="35">
        <v>2</v>
      </c>
      <c r="B7" s="36" t="s">
        <v>33</v>
      </c>
      <c r="C7" s="36"/>
      <c r="D7" s="35"/>
      <c r="E7" s="35"/>
      <c r="F7" s="35"/>
      <c r="G7" s="37"/>
      <c r="H7" s="38">
        <f>SUM(H8:H40)</f>
        <v>14733.2733478528</v>
      </c>
      <c r="I7" s="38">
        <f>SUM(I8:I40)</f>
        <v>6131.3086010528</v>
      </c>
      <c r="J7" s="38">
        <f>SUM(J8:J40)</f>
        <v>1616.9</v>
      </c>
      <c r="K7" s="38">
        <f>SUM(K8:K40)</f>
        <v>6985.0647468</v>
      </c>
      <c r="L7" s="38">
        <f>SUM(L8:L40)</f>
        <v>0</v>
      </c>
      <c r="M7" s="38"/>
      <c r="N7" s="38"/>
      <c r="O7" s="38"/>
      <c r="P7" s="69">
        <f t="shared" ref="P7:X7" si="2">SUM(P8:P40)</f>
        <v>42217</v>
      </c>
      <c r="Q7" s="69">
        <f t="shared" si="2"/>
        <v>172840</v>
      </c>
      <c r="R7" s="69">
        <f t="shared" si="2"/>
        <v>79</v>
      </c>
      <c r="S7" s="69">
        <f t="shared" si="2"/>
        <v>50</v>
      </c>
      <c r="T7" s="69">
        <f t="shared" si="2"/>
        <v>945</v>
      </c>
      <c r="U7" s="69">
        <f t="shared" si="2"/>
        <v>35887</v>
      </c>
      <c r="V7" s="69">
        <f t="shared" si="2"/>
        <v>143044</v>
      </c>
      <c r="W7" s="69">
        <f t="shared" si="2"/>
        <v>4196</v>
      </c>
      <c r="X7" s="69">
        <f t="shared" si="2"/>
        <v>11819</v>
      </c>
      <c r="Y7" s="93"/>
    </row>
    <row r="8" s="5" customFormat="1" ht="194" customHeight="1" spans="1:25">
      <c r="A8" s="35">
        <v>2.1</v>
      </c>
      <c r="B8" s="36" t="s">
        <v>34</v>
      </c>
      <c r="C8" s="35" t="s">
        <v>35</v>
      </c>
      <c r="D8" s="35" t="s">
        <v>36</v>
      </c>
      <c r="E8" s="35" t="s">
        <v>37</v>
      </c>
      <c r="F8" s="35" t="s">
        <v>38</v>
      </c>
      <c r="G8" s="37" t="s">
        <v>39</v>
      </c>
      <c r="H8" s="38">
        <f>SUM(I8:L8)</f>
        <v>2000</v>
      </c>
      <c r="I8" s="38">
        <v>2000</v>
      </c>
      <c r="J8" s="38">
        <v>0</v>
      </c>
      <c r="K8" s="38">
        <v>0</v>
      </c>
      <c r="L8" s="38">
        <v>0</v>
      </c>
      <c r="M8" s="70">
        <v>44958</v>
      </c>
      <c r="N8" s="70">
        <v>45200</v>
      </c>
      <c r="O8" s="71" t="s">
        <v>40</v>
      </c>
      <c r="P8" s="52">
        <f>U8</f>
        <v>1893</v>
      </c>
      <c r="Q8" s="52">
        <f>V8</f>
        <v>6814</v>
      </c>
      <c r="R8" s="52">
        <v>5</v>
      </c>
      <c r="S8" s="52">
        <v>5</v>
      </c>
      <c r="T8" s="52">
        <v>23</v>
      </c>
      <c r="U8" s="52">
        <v>1893</v>
      </c>
      <c r="V8" s="52">
        <v>6814</v>
      </c>
      <c r="W8" s="52">
        <v>173</v>
      </c>
      <c r="X8" s="52">
        <v>519</v>
      </c>
      <c r="Y8" s="93"/>
    </row>
    <row r="9" s="5" customFormat="1" ht="88" customHeight="1" spans="1:25">
      <c r="A9" s="35">
        <v>2.2</v>
      </c>
      <c r="B9" s="36" t="s">
        <v>41</v>
      </c>
      <c r="C9" s="35" t="s">
        <v>35</v>
      </c>
      <c r="D9" s="35" t="s">
        <v>36</v>
      </c>
      <c r="E9" s="35" t="s">
        <v>37</v>
      </c>
      <c r="F9" s="35" t="s">
        <v>38</v>
      </c>
      <c r="G9" s="37" t="s">
        <v>42</v>
      </c>
      <c r="H9" s="38">
        <v>1500</v>
      </c>
      <c r="I9" s="38"/>
      <c r="J9" s="38"/>
      <c r="K9" s="38">
        <v>1500</v>
      </c>
      <c r="L9" s="38"/>
      <c r="M9" s="70">
        <v>44958</v>
      </c>
      <c r="N9" s="70">
        <v>45200</v>
      </c>
      <c r="O9" s="71" t="s">
        <v>43</v>
      </c>
      <c r="P9" s="52">
        <f>U9</f>
        <v>860</v>
      </c>
      <c r="Q9" s="52">
        <f>V9</f>
        <v>3673</v>
      </c>
      <c r="R9" s="52">
        <v>1</v>
      </c>
      <c r="S9" s="52">
        <v>1</v>
      </c>
      <c r="T9" s="52">
        <v>23</v>
      </c>
      <c r="U9" s="52">
        <v>860</v>
      </c>
      <c r="V9" s="52">
        <v>3673</v>
      </c>
      <c r="W9" s="52">
        <v>61</v>
      </c>
      <c r="X9" s="52">
        <v>160</v>
      </c>
      <c r="Y9" s="93"/>
    </row>
    <row r="10" s="5" customFormat="1" ht="154" customHeight="1" spans="1:25">
      <c r="A10" s="35">
        <v>2.3</v>
      </c>
      <c r="B10" s="36" t="s">
        <v>44</v>
      </c>
      <c r="C10" s="35" t="s">
        <v>35</v>
      </c>
      <c r="D10" s="35" t="s">
        <v>45</v>
      </c>
      <c r="E10" s="35" t="s">
        <v>46</v>
      </c>
      <c r="F10" s="35" t="s">
        <v>38</v>
      </c>
      <c r="G10" s="37" t="s">
        <v>47</v>
      </c>
      <c r="H10" s="38">
        <v>158.2</v>
      </c>
      <c r="I10" s="38">
        <v>158.2</v>
      </c>
      <c r="J10" s="38"/>
      <c r="K10" s="38"/>
      <c r="L10" s="38"/>
      <c r="M10" s="70">
        <v>44958</v>
      </c>
      <c r="N10" s="70">
        <v>45200</v>
      </c>
      <c r="O10" s="71" t="s">
        <v>48</v>
      </c>
      <c r="P10" s="69">
        <v>264</v>
      </c>
      <c r="Q10" s="69">
        <v>1102</v>
      </c>
      <c r="R10" s="69">
        <v>1</v>
      </c>
      <c r="S10" s="69">
        <v>1</v>
      </c>
      <c r="T10" s="69">
        <v>7</v>
      </c>
      <c r="U10" s="69">
        <v>264</v>
      </c>
      <c r="V10" s="69">
        <v>1102</v>
      </c>
      <c r="W10" s="69">
        <v>28</v>
      </c>
      <c r="X10" s="69">
        <v>93</v>
      </c>
      <c r="Y10" s="94"/>
    </row>
    <row r="11" s="5" customFormat="1" ht="167" customHeight="1" spans="1:25">
      <c r="A11" s="35">
        <v>2.4</v>
      </c>
      <c r="B11" s="36" t="s">
        <v>49</v>
      </c>
      <c r="C11" s="35" t="s">
        <v>35</v>
      </c>
      <c r="D11" s="35" t="s">
        <v>50</v>
      </c>
      <c r="E11" s="35" t="s">
        <v>46</v>
      </c>
      <c r="F11" s="35" t="s">
        <v>51</v>
      </c>
      <c r="G11" s="37" t="s">
        <v>52</v>
      </c>
      <c r="H11" s="38">
        <v>74.69</v>
      </c>
      <c r="I11" s="38">
        <v>74.69</v>
      </c>
      <c r="J11" s="38"/>
      <c r="K11" s="38"/>
      <c r="L11" s="38"/>
      <c r="M11" s="70">
        <v>44958</v>
      </c>
      <c r="N11" s="70">
        <v>45200</v>
      </c>
      <c r="O11" s="71" t="s">
        <v>53</v>
      </c>
      <c r="P11" s="69">
        <v>712</v>
      </c>
      <c r="Q11" s="69">
        <v>2882</v>
      </c>
      <c r="R11" s="69">
        <v>1</v>
      </c>
      <c r="S11" s="69">
        <v>1</v>
      </c>
      <c r="T11" s="69">
        <v>7</v>
      </c>
      <c r="U11" s="69">
        <v>712</v>
      </c>
      <c r="V11" s="69">
        <v>2882</v>
      </c>
      <c r="W11" s="69">
        <v>63</v>
      </c>
      <c r="X11" s="69">
        <v>188</v>
      </c>
      <c r="Y11" s="94"/>
    </row>
    <row r="12" s="5" customFormat="1" ht="167" customHeight="1" spans="1:25">
      <c r="A12" s="35">
        <v>2.5</v>
      </c>
      <c r="B12" s="36" t="s">
        <v>54</v>
      </c>
      <c r="C12" s="35" t="s">
        <v>35</v>
      </c>
      <c r="D12" s="35" t="s">
        <v>55</v>
      </c>
      <c r="E12" s="35" t="s">
        <v>46</v>
      </c>
      <c r="F12" s="35" t="s">
        <v>38</v>
      </c>
      <c r="G12" s="37" t="s">
        <v>56</v>
      </c>
      <c r="H12" s="38">
        <v>85.63</v>
      </c>
      <c r="I12" s="38">
        <v>85.63</v>
      </c>
      <c r="J12" s="38"/>
      <c r="K12" s="38"/>
      <c r="L12" s="38"/>
      <c r="M12" s="70">
        <v>44958</v>
      </c>
      <c r="N12" s="70">
        <v>45200</v>
      </c>
      <c r="O12" s="71" t="s">
        <v>57</v>
      </c>
      <c r="P12" s="69">
        <v>381</v>
      </c>
      <c r="Q12" s="69">
        <v>1572</v>
      </c>
      <c r="R12" s="69">
        <v>1</v>
      </c>
      <c r="S12" s="69">
        <v>1</v>
      </c>
      <c r="T12" s="69">
        <v>12</v>
      </c>
      <c r="U12" s="69">
        <v>381</v>
      </c>
      <c r="V12" s="69">
        <v>1572</v>
      </c>
      <c r="W12" s="69">
        <v>62</v>
      </c>
      <c r="X12" s="69">
        <v>222</v>
      </c>
      <c r="Y12" s="94"/>
    </row>
    <row r="13" s="5" customFormat="1" ht="110" customHeight="1" spans="1:25">
      <c r="A13" s="35">
        <v>2.6</v>
      </c>
      <c r="B13" s="37" t="s">
        <v>58</v>
      </c>
      <c r="C13" s="35" t="s">
        <v>35</v>
      </c>
      <c r="D13" s="35" t="s">
        <v>59</v>
      </c>
      <c r="E13" s="35" t="s">
        <v>60</v>
      </c>
      <c r="F13" s="35" t="s">
        <v>38</v>
      </c>
      <c r="G13" s="37" t="s">
        <v>61</v>
      </c>
      <c r="H13" s="38">
        <v>628</v>
      </c>
      <c r="I13" s="38"/>
      <c r="J13" s="38"/>
      <c r="K13" s="38">
        <v>628</v>
      </c>
      <c r="L13" s="38"/>
      <c r="M13" s="70">
        <v>44958</v>
      </c>
      <c r="N13" s="70">
        <v>45200</v>
      </c>
      <c r="O13" s="71" t="s">
        <v>62</v>
      </c>
      <c r="P13" s="69">
        <v>6536</v>
      </c>
      <c r="Q13" s="69">
        <v>27365</v>
      </c>
      <c r="R13" s="69">
        <v>13</v>
      </c>
      <c r="S13" s="69">
        <v>5</v>
      </c>
      <c r="T13" s="69">
        <v>152</v>
      </c>
      <c r="U13" s="69">
        <v>6536</v>
      </c>
      <c r="V13" s="69">
        <v>27365</v>
      </c>
      <c r="W13" s="69">
        <v>428</v>
      </c>
      <c r="X13" s="69">
        <v>1383</v>
      </c>
      <c r="Y13" s="93"/>
    </row>
    <row r="14" s="5" customFormat="1" ht="119" customHeight="1" spans="1:25">
      <c r="A14" s="35">
        <v>2.7</v>
      </c>
      <c r="B14" s="36" t="s">
        <v>63</v>
      </c>
      <c r="C14" s="35" t="s">
        <v>35</v>
      </c>
      <c r="D14" s="35" t="s">
        <v>64</v>
      </c>
      <c r="E14" s="35" t="s">
        <v>60</v>
      </c>
      <c r="F14" s="35" t="s">
        <v>38</v>
      </c>
      <c r="G14" s="37" t="s">
        <v>65</v>
      </c>
      <c r="H14" s="38">
        <v>65</v>
      </c>
      <c r="I14" s="38">
        <v>65</v>
      </c>
      <c r="J14" s="38"/>
      <c r="K14" s="38"/>
      <c r="L14" s="38"/>
      <c r="M14" s="70">
        <v>44958</v>
      </c>
      <c r="N14" s="70">
        <v>45200</v>
      </c>
      <c r="O14" s="71" t="s">
        <v>62</v>
      </c>
      <c r="P14" s="69">
        <v>587</v>
      </c>
      <c r="Q14" s="69">
        <v>1657</v>
      </c>
      <c r="R14" s="69">
        <v>1</v>
      </c>
      <c r="S14" s="69">
        <v>0</v>
      </c>
      <c r="T14" s="69">
        <v>8</v>
      </c>
      <c r="U14" s="69">
        <v>587</v>
      </c>
      <c r="V14" s="69">
        <v>1657</v>
      </c>
      <c r="W14" s="69">
        <v>38</v>
      </c>
      <c r="X14" s="69">
        <v>169</v>
      </c>
      <c r="Y14" s="93"/>
    </row>
    <row r="15" s="5" customFormat="1" ht="116" customHeight="1" spans="1:25">
      <c r="A15" s="39">
        <v>2.8</v>
      </c>
      <c r="B15" s="40" t="s">
        <v>66</v>
      </c>
      <c r="C15" s="39" t="s">
        <v>35</v>
      </c>
      <c r="D15" s="39" t="s">
        <v>67</v>
      </c>
      <c r="E15" s="39" t="s">
        <v>60</v>
      </c>
      <c r="F15" s="39" t="s">
        <v>68</v>
      </c>
      <c r="G15" s="41" t="s">
        <v>69</v>
      </c>
      <c r="H15" s="42">
        <v>110</v>
      </c>
      <c r="I15" s="42">
        <v>110</v>
      </c>
      <c r="J15" s="42"/>
      <c r="K15" s="42"/>
      <c r="L15" s="42"/>
      <c r="M15" s="70">
        <v>44958</v>
      </c>
      <c r="N15" s="70">
        <v>45200</v>
      </c>
      <c r="O15" s="72" t="s">
        <v>62</v>
      </c>
      <c r="P15" s="73">
        <v>20</v>
      </c>
      <c r="Q15" s="73">
        <v>82</v>
      </c>
      <c r="R15" s="73">
        <v>1</v>
      </c>
      <c r="S15" s="73">
        <v>0</v>
      </c>
      <c r="T15" s="73">
        <v>1</v>
      </c>
      <c r="U15" s="73">
        <v>20</v>
      </c>
      <c r="V15" s="73">
        <v>82</v>
      </c>
      <c r="W15" s="73">
        <v>1</v>
      </c>
      <c r="X15" s="73">
        <v>4</v>
      </c>
      <c r="Y15" s="95"/>
    </row>
    <row r="16" s="6" customFormat="1" ht="86" customHeight="1" spans="1:25">
      <c r="A16" s="35">
        <v>2.9</v>
      </c>
      <c r="B16" s="37" t="s">
        <v>70</v>
      </c>
      <c r="C16" s="37" t="s">
        <v>35</v>
      </c>
      <c r="D16" s="35" t="s">
        <v>71</v>
      </c>
      <c r="E16" s="35" t="s">
        <v>72</v>
      </c>
      <c r="F16" s="35" t="s">
        <v>51</v>
      </c>
      <c r="G16" s="37" t="s">
        <v>73</v>
      </c>
      <c r="H16" s="38">
        <v>540</v>
      </c>
      <c r="I16" s="38">
        <v>540</v>
      </c>
      <c r="J16" s="38"/>
      <c r="K16" s="38"/>
      <c r="L16" s="38"/>
      <c r="M16" s="70">
        <v>44986</v>
      </c>
      <c r="N16" s="70">
        <v>45229</v>
      </c>
      <c r="O16" s="71" t="s">
        <v>74</v>
      </c>
      <c r="P16" s="38">
        <v>358</v>
      </c>
      <c r="Q16" s="38">
        <v>1465</v>
      </c>
      <c r="R16" s="35">
        <v>1</v>
      </c>
      <c r="S16" s="35">
        <v>1</v>
      </c>
      <c r="T16" s="35">
        <v>13</v>
      </c>
      <c r="U16" s="35">
        <v>7</v>
      </c>
      <c r="V16" s="35">
        <v>19</v>
      </c>
      <c r="W16" s="35">
        <v>19</v>
      </c>
      <c r="X16" s="35">
        <v>78</v>
      </c>
      <c r="Y16" s="94"/>
    </row>
    <row r="17" s="6" customFormat="1" ht="195" customHeight="1" spans="1:25">
      <c r="A17" s="43">
        <v>2.1</v>
      </c>
      <c r="B17" s="37" t="s">
        <v>75</v>
      </c>
      <c r="C17" s="35" t="s">
        <v>35</v>
      </c>
      <c r="D17" s="35" t="s">
        <v>76</v>
      </c>
      <c r="E17" s="35" t="s">
        <v>77</v>
      </c>
      <c r="F17" s="35" t="s">
        <v>38</v>
      </c>
      <c r="G17" s="37" t="s">
        <v>78</v>
      </c>
      <c r="H17" s="38">
        <v>373.39</v>
      </c>
      <c r="I17" s="38">
        <v>373.39</v>
      </c>
      <c r="J17" s="38"/>
      <c r="K17" s="38"/>
      <c r="L17" s="38"/>
      <c r="M17" s="56" t="s">
        <v>79</v>
      </c>
      <c r="N17" s="56" t="s">
        <v>80</v>
      </c>
      <c r="O17" s="71" t="s">
        <v>81</v>
      </c>
      <c r="P17" s="69">
        <v>490</v>
      </c>
      <c r="Q17" s="69">
        <v>1999</v>
      </c>
      <c r="R17" s="69">
        <v>1</v>
      </c>
      <c r="S17" s="69">
        <v>1</v>
      </c>
      <c r="T17" s="69">
        <v>16</v>
      </c>
      <c r="U17" s="69">
        <v>490</v>
      </c>
      <c r="V17" s="69">
        <v>1999</v>
      </c>
      <c r="W17" s="69">
        <v>35</v>
      </c>
      <c r="X17" s="69">
        <v>118</v>
      </c>
      <c r="Y17" s="96"/>
    </row>
    <row r="18" s="6" customFormat="1" ht="183" customHeight="1" spans="1:25">
      <c r="A18" s="35">
        <v>2.11</v>
      </c>
      <c r="B18" s="37" t="s">
        <v>82</v>
      </c>
      <c r="C18" s="35" t="s">
        <v>35</v>
      </c>
      <c r="D18" s="35" t="s">
        <v>83</v>
      </c>
      <c r="E18" s="35" t="s">
        <v>77</v>
      </c>
      <c r="F18" s="35" t="s">
        <v>38</v>
      </c>
      <c r="G18" s="37" t="s">
        <v>84</v>
      </c>
      <c r="H18" s="44">
        <v>270.93</v>
      </c>
      <c r="I18" s="44">
        <v>270.93</v>
      </c>
      <c r="J18" s="38"/>
      <c r="K18" s="38"/>
      <c r="L18" s="38"/>
      <c r="M18" s="56" t="s">
        <v>79</v>
      </c>
      <c r="N18" s="56" t="s">
        <v>80</v>
      </c>
      <c r="O18" s="74" t="s">
        <v>85</v>
      </c>
      <c r="P18" s="75">
        <v>262</v>
      </c>
      <c r="Q18" s="75">
        <v>1008</v>
      </c>
      <c r="R18" s="69">
        <v>1</v>
      </c>
      <c r="S18" s="69">
        <v>1</v>
      </c>
      <c r="T18" s="75">
        <v>9</v>
      </c>
      <c r="U18" s="75">
        <v>262</v>
      </c>
      <c r="V18" s="75">
        <v>1008</v>
      </c>
      <c r="W18" s="75">
        <v>27</v>
      </c>
      <c r="X18" s="75">
        <v>93</v>
      </c>
      <c r="Y18" s="75" t="s">
        <v>86</v>
      </c>
    </row>
    <row r="19" s="6" customFormat="1" ht="288" customHeight="1" spans="1:25">
      <c r="A19" s="35">
        <v>2.12</v>
      </c>
      <c r="B19" s="36" t="s">
        <v>87</v>
      </c>
      <c r="C19" s="35" t="s">
        <v>35</v>
      </c>
      <c r="D19" s="35" t="s">
        <v>88</v>
      </c>
      <c r="E19" s="35" t="s">
        <v>89</v>
      </c>
      <c r="F19" s="35" t="s">
        <v>38</v>
      </c>
      <c r="G19" s="37" t="s">
        <v>90</v>
      </c>
      <c r="H19" s="38">
        <f>I19+J19+K19+L19</f>
        <v>77.7186010528</v>
      </c>
      <c r="I19" s="38">
        <v>77.7186010528</v>
      </c>
      <c r="J19" s="38">
        <v>0</v>
      </c>
      <c r="K19" s="38">
        <v>0</v>
      </c>
      <c r="L19" s="38">
        <v>0</v>
      </c>
      <c r="M19" s="56" t="s">
        <v>91</v>
      </c>
      <c r="N19" s="56" t="s">
        <v>80</v>
      </c>
      <c r="O19" s="38" t="s">
        <v>92</v>
      </c>
      <c r="P19" s="69">
        <v>325</v>
      </c>
      <c r="Q19" s="69">
        <v>1379</v>
      </c>
      <c r="R19" s="69">
        <v>1</v>
      </c>
      <c r="S19" s="69">
        <v>1</v>
      </c>
      <c r="T19" s="69">
        <v>7</v>
      </c>
      <c r="U19" s="69">
        <v>90</v>
      </c>
      <c r="V19" s="69">
        <v>330</v>
      </c>
      <c r="W19" s="69">
        <v>90</v>
      </c>
      <c r="X19" s="69">
        <v>330</v>
      </c>
      <c r="Y19" s="97"/>
    </row>
    <row r="20" s="6" customFormat="1" ht="409" customHeight="1" spans="1:25">
      <c r="A20" s="35">
        <v>2.13</v>
      </c>
      <c r="B20" s="36" t="s">
        <v>93</v>
      </c>
      <c r="C20" s="35" t="s">
        <v>35</v>
      </c>
      <c r="D20" s="35" t="s">
        <v>94</v>
      </c>
      <c r="E20" s="35" t="s">
        <v>89</v>
      </c>
      <c r="F20" s="35" t="s">
        <v>38</v>
      </c>
      <c r="G20" s="37" t="s">
        <v>95</v>
      </c>
      <c r="H20" s="38">
        <f>I20+J20+K20+L20</f>
        <v>641.2418228</v>
      </c>
      <c r="I20" s="38">
        <v>0</v>
      </c>
      <c r="J20" s="38">
        <v>0</v>
      </c>
      <c r="K20" s="38">
        <v>641.2418228</v>
      </c>
      <c r="L20" s="38">
        <v>0</v>
      </c>
      <c r="M20" s="56" t="s">
        <v>91</v>
      </c>
      <c r="N20" s="56" t="s">
        <v>80</v>
      </c>
      <c r="O20" s="38" t="s">
        <v>96</v>
      </c>
      <c r="P20" s="69">
        <v>602</v>
      </c>
      <c r="Q20" s="69">
        <v>2534</v>
      </c>
      <c r="R20" s="69">
        <v>1</v>
      </c>
      <c r="S20" s="69">
        <v>7</v>
      </c>
      <c r="T20" s="69">
        <v>121</v>
      </c>
      <c r="U20" s="69">
        <v>466</v>
      </c>
      <c r="V20" s="69">
        <v>121</v>
      </c>
      <c r="W20" s="69">
        <v>466</v>
      </c>
      <c r="X20" s="69"/>
      <c r="Y20" s="97"/>
    </row>
    <row r="21" s="6" customFormat="1" ht="91" customHeight="1" spans="1:25">
      <c r="A21" s="35">
        <v>2.14</v>
      </c>
      <c r="B21" s="36" t="s">
        <v>97</v>
      </c>
      <c r="C21" s="37" t="s">
        <v>35</v>
      </c>
      <c r="D21" s="35" t="s">
        <v>98</v>
      </c>
      <c r="E21" s="35" t="s">
        <v>99</v>
      </c>
      <c r="F21" s="35" t="s">
        <v>38</v>
      </c>
      <c r="G21" s="37" t="s">
        <v>100</v>
      </c>
      <c r="H21" s="45">
        <v>392.44</v>
      </c>
      <c r="I21" s="45">
        <v>392.44</v>
      </c>
      <c r="J21" s="45">
        <v>0</v>
      </c>
      <c r="K21" s="45">
        <v>0</v>
      </c>
      <c r="L21" s="45">
        <v>0</v>
      </c>
      <c r="M21" s="76">
        <v>44958</v>
      </c>
      <c r="N21" s="76">
        <v>45209</v>
      </c>
      <c r="O21" s="38" t="s">
        <v>101</v>
      </c>
      <c r="P21" s="77">
        <f>U21</f>
        <v>586</v>
      </c>
      <c r="Q21" s="77">
        <f>V21</f>
        <v>2273</v>
      </c>
      <c r="R21" s="77">
        <v>1</v>
      </c>
      <c r="S21" s="77">
        <v>1</v>
      </c>
      <c r="T21" s="88">
        <v>14</v>
      </c>
      <c r="U21" s="88">
        <v>586</v>
      </c>
      <c r="V21" s="88">
        <v>2273</v>
      </c>
      <c r="W21" s="88">
        <v>33</v>
      </c>
      <c r="X21" s="88">
        <v>89</v>
      </c>
      <c r="Y21" s="98" t="s">
        <v>102</v>
      </c>
    </row>
    <row r="22" s="6" customFormat="1" ht="112" customHeight="1" spans="1:25">
      <c r="A22" s="35">
        <v>2.15</v>
      </c>
      <c r="B22" s="36" t="s">
        <v>103</v>
      </c>
      <c r="C22" s="37" t="s">
        <v>35</v>
      </c>
      <c r="D22" s="35" t="s">
        <v>104</v>
      </c>
      <c r="E22" s="35" t="s">
        <v>99</v>
      </c>
      <c r="F22" s="35" t="s">
        <v>38</v>
      </c>
      <c r="G22" s="37" t="s">
        <v>105</v>
      </c>
      <c r="H22" s="45">
        <f>SUM(I22:L22)</f>
        <v>337.1</v>
      </c>
      <c r="I22" s="45">
        <v>337.1</v>
      </c>
      <c r="J22" s="45">
        <v>0</v>
      </c>
      <c r="K22" s="45">
        <v>0</v>
      </c>
      <c r="L22" s="45">
        <v>0</v>
      </c>
      <c r="M22" s="76">
        <v>44958</v>
      </c>
      <c r="N22" s="76">
        <v>45209</v>
      </c>
      <c r="O22" s="71" t="s">
        <v>106</v>
      </c>
      <c r="P22" s="77">
        <f>U22</f>
        <v>307</v>
      </c>
      <c r="Q22" s="77">
        <f>V22</f>
        <v>1061</v>
      </c>
      <c r="R22" s="77">
        <v>1</v>
      </c>
      <c r="S22" s="77">
        <v>1</v>
      </c>
      <c r="T22" s="89">
        <v>10</v>
      </c>
      <c r="U22" s="89">
        <v>307</v>
      </c>
      <c r="V22" s="89">
        <v>1061</v>
      </c>
      <c r="W22" s="89">
        <v>25</v>
      </c>
      <c r="X22" s="89">
        <v>85</v>
      </c>
      <c r="Y22" s="98"/>
    </row>
    <row r="23" s="6" customFormat="1" ht="108" customHeight="1" spans="1:25">
      <c r="A23" s="35">
        <v>2.16</v>
      </c>
      <c r="B23" s="37" t="s">
        <v>107</v>
      </c>
      <c r="C23" s="37" t="s">
        <v>35</v>
      </c>
      <c r="D23" s="35" t="s">
        <v>108</v>
      </c>
      <c r="E23" s="35" t="s">
        <v>72</v>
      </c>
      <c r="F23" s="35" t="s">
        <v>51</v>
      </c>
      <c r="G23" s="37" t="s">
        <v>109</v>
      </c>
      <c r="H23" s="38">
        <v>600</v>
      </c>
      <c r="I23" s="38">
        <v>600</v>
      </c>
      <c r="J23" s="38"/>
      <c r="K23" s="38"/>
      <c r="L23" s="38"/>
      <c r="M23" s="70">
        <v>44986</v>
      </c>
      <c r="N23" s="70">
        <v>45229</v>
      </c>
      <c r="O23" s="71" t="s">
        <v>74</v>
      </c>
      <c r="P23" s="38">
        <v>341</v>
      </c>
      <c r="Q23" s="38">
        <v>1396</v>
      </c>
      <c r="R23" s="35">
        <v>1</v>
      </c>
      <c r="S23" s="35">
        <v>1</v>
      </c>
      <c r="T23" s="35">
        <v>8</v>
      </c>
      <c r="U23" s="35">
        <v>15</v>
      </c>
      <c r="V23" s="35">
        <v>50</v>
      </c>
      <c r="W23" s="35">
        <v>16</v>
      </c>
      <c r="X23" s="35">
        <v>65</v>
      </c>
      <c r="Y23" s="94"/>
    </row>
    <row r="24" s="6" customFormat="1" ht="102" customHeight="1" spans="1:25">
      <c r="A24" s="35">
        <v>2.17</v>
      </c>
      <c r="B24" s="36" t="s">
        <v>110</v>
      </c>
      <c r="C24" s="35" t="s">
        <v>35</v>
      </c>
      <c r="D24" s="35" t="s">
        <v>111</v>
      </c>
      <c r="E24" s="35" t="s">
        <v>37</v>
      </c>
      <c r="F24" s="35" t="s">
        <v>112</v>
      </c>
      <c r="G24" s="37" t="s">
        <v>113</v>
      </c>
      <c r="H24" s="38">
        <f>SUM(I24:L24)</f>
        <v>30</v>
      </c>
      <c r="I24" s="38">
        <v>30</v>
      </c>
      <c r="J24" s="38">
        <v>0</v>
      </c>
      <c r="K24" s="38">
        <v>0</v>
      </c>
      <c r="L24" s="38">
        <v>0</v>
      </c>
      <c r="M24" s="70">
        <v>44958</v>
      </c>
      <c r="N24" s="70">
        <v>45200</v>
      </c>
      <c r="O24" s="38" t="s">
        <v>114</v>
      </c>
      <c r="P24" s="52">
        <f>U24</f>
        <v>860</v>
      </c>
      <c r="Q24" s="52">
        <f>V24</f>
        <v>3673</v>
      </c>
      <c r="R24" s="52">
        <v>1</v>
      </c>
      <c r="S24" s="52">
        <v>1</v>
      </c>
      <c r="T24" s="52">
        <v>23</v>
      </c>
      <c r="U24" s="52">
        <v>860</v>
      </c>
      <c r="V24" s="52">
        <v>3673</v>
      </c>
      <c r="W24" s="52">
        <v>61</v>
      </c>
      <c r="X24" s="52">
        <v>160</v>
      </c>
      <c r="Y24" s="93"/>
    </row>
    <row r="25" s="6" customFormat="1" ht="86" customHeight="1" spans="1:25">
      <c r="A25" s="38">
        <v>2.18</v>
      </c>
      <c r="B25" s="36" t="s">
        <v>115</v>
      </c>
      <c r="C25" s="35" t="s">
        <v>35</v>
      </c>
      <c r="D25" s="35" t="s">
        <v>116</v>
      </c>
      <c r="E25" s="35" t="s">
        <v>37</v>
      </c>
      <c r="F25" s="35" t="s">
        <v>38</v>
      </c>
      <c r="G25" s="37" t="s">
        <v>117</v>
      </c>
      <c r="H25" s="38">
        <v>200</v>
      </c>
      <c r="I25" s="38">
        <v>200</v>
      </c>
      <c r="J25" s="38">
        <v>0</v>
      </c>
      <c r="K25" s="38">
        <v>0</v>
      </c>
      <c r="L25" s="38">
        <v>0</v>
      </c>
      <c r="M25" s="70">
        <v>44958</v>
      </c>
      <c r="N25" s="70">
        <v>45200</v>
      </c>
      <c r="O25" s="38" t="s">
        <v>118</v>
      </c>
      <c r="P25" s="52">
        <v>486</v>
      </c>
      <c r="Q25" s="52">
        <v>2081</v>
      </c>
      <c r="R25" s="52">
        <v>1</v>
      </c>
      <c r="S25" s="52">
        <v>1</v>
      </c>
      <c r="T25" s="52">
        <v>13</v>
      </c>
      <c r="U25" s="52">
        <v>486</v>
      </c>
      <c r="V25" s="52">
        <v>2081</v>
      </c>
      <c r="W25" s="52">
        <v>40</v>
      </c>
      <c r="X25" s="52">
        <v>128</v>
      </c>
      <c r="Y25" s="52"/>
    </row>
    <row r="26" s="6" customFormat="1" ht="126" customHeight="1" spans="1:25">
      <c r="A26" s="35">
        <v>2.19</v>
      </c>
      <c r="B26" s="36" t="s">
        <v>119</v>
      </c>
      <c r="C26" s="35" t="s">
        <v>35</v>
      </c>
      <c r="D26" s="35" t="s">
        <v>120</v>
      </c>
      <c r="E26" s="35" t="s">
        <v>46</v>
      </c>
      <c r="F26" s="35" t="s">
        <v>38</v>
      </c>
      <c r="G26" s="37" t="s">
        <v>121</v>
      </c>
      <c r="H26" s="38">
        <v>180.15</v>
      </c>
      <c r="I26" s="38">
        <v>180.15</v>
      </c>
      <c r="J26" s="38"/>
      <c r="K26" s="38"/>
      <c r="L26" s="38"/>
      <c r="M26" s="56">
        <v>2023.1</v>
      </c>
      <c r="N26" s="56" t="s">
        <v>122</v>
      </c>
      <c r="O26" s="71" t="s">
        <v>123</v>
      </c>
      <c r="P26" s="69">
        <v>701</v>
      </c>
      <c r="Q26" s="69">
        <v>2706</v>
      </c>
      <c r="R26" s="69">
        <v>1</v>
      </c>
      <c r="S26" s="69"/>
      <c r="T26" s="69">
        <v>11</v>
      </c>
      <c r="U26" s="69">
        <v>701</v>
      </c>
      <c r="V26" s="69">
        <v>2706</v>
      </c>
      <c r="W26" s="69">
        <v>8</v>
      </c>
      <c r="X26" s="69">
        <v>23</v>
      </c>
      <c r="Y26" s="94"/>
    </row>
    <row r="27" s="6" customFormat="1" ht="174" customHeight="1" spans="1:25">
      <c r="A27" s="38">
        <v>2.2</v>
      </c>
      <c r="B27" s="36" t="s">
        <v>124</v>
      </c>
      <c r="C27" s="35" t="s">
        <v>35</v>
      </c>
      <c r="D27" s="35" t="s">
        <v>125</v>
      </c>
      <c r="E27" s="35" t="s">
        <v>46</v>
      </c>
      <c r="F27" s="35" t="s">
        <v>38</v>
      </c>
      <c r="G27" s="37" t="s">
        <v>126</v>
      </c>
      <c r="H27" s="38">
        <v>1172.05</v>
      </c>
      <c r="I27" s="38"/>
      <c r="J27" s="38"/>
      <c r="K27" s="38">
        <v>1172.05</v>
      </c>
      <c r="L27" s="38"/>
      <c r="M27" s="56" t="s">
        <v>127</v>
      </c>
      <c r="N27" s="56" t="s">
        <v>128</v>
      </c>
      <c r="O27" s="71" t="s">
        <v>129</v>
      </c>
      <c r="P27" s="69">
        <v>5822</v>
      </c>
      <c r="Q27" s="69">
        <v>23171</v>
      </c>
      <c r="R27" s="69">
        <v>6</v>
      </c>
      <c r="S27" s="69">
        <v>1</v>
      </c>
      <c r="T27" s="69"/>
      <c r="U27" s="69">
        <v>5822</v>
      </c>
      <c r="V27" s="69">
        <v>23171</v>
      </c>
      <c r="W27" s="69">
        <v>380</v>
      </c>
      <c r="X27" s="69">
        <v>1159</v>
      </c>
      <c r="Y27" s="94"/>
    </row>
    <row r="28" s="6" customFormat="1" ht="69" customHeight="1" spans="1:25">
      <c r="A28" s="35">
        <v>2.21</v>
      </c>
      <c r="B28" s="36" t="s">
        <v>130</v>
      </c>
      <c r="C28" s="35" t="s">
        <v>35</v>
      </c>
      <c r="D28" s="35" t="s">
        <v>131</v>
      </c>
      <c r="E28" s="35" t="s">
        <v>46</v>
      </c>
      <c r="F28" s="35" t="s">
        <v>38</v>
      </c>
      <c r="G28" s="37" t="s">
        <v>132</v>
      </c>
      <c r="H28" s="38">
        <v>46.42</v>
      </c>
      <c r="I28" s="38">
        <v>46.42</v>
      </c>
      <c r="J28" s="38"/>
      <c r="K28" s="38"/>
      <c r="L28" s="38"/>
      <c r="M28" s="56" t="s">
        <v>127</v>
      </c>
      <c r="N28" s="56" t="s">
        <v>122</v>
      </c>
      <c r="O28" s="71" t="s">
        <v>133</v>
      </c>
      <c r="P28" s="69">
        <v>1778</v>
      </c>
      <c r="Q28" s="69">
        <v>7135</v>
      </c>
      <c r="R28" s="69">
        <v>1</v>
      </c>
      <c r="S28" s="69"/>
      <c r="T28" s="69">
        <v>28</v>
      </c>
      <c r="U28" s="69">
        <v>1778</v>
      </c>
      <c r="V28" s="69">
        <v>7135</v>
      </c>
      <c r="W28" s="69">
        <v>19</v>
      </c>
      <c r="X28" s="69">
        <v>65</v>
      </c>
      <c r="Y28" s="94"/>
    </row>
    <row r="29" s="6" customFormat="1" ht="69" customHeight="1" spans="1:25">
      <c r="A29" s="35">
        <v>2.22</v>
      </c>
      <c r="B29" s="36" t="s">
        <v>134</v>
      </c>
      <c r="C29" s="35" t="s">
        <v>35</v>
      </c>
      <c r="D29" s="35" t="s">
        <v>135</v>
      </c>
      <c r="E29" s="35" t="s">
        <v>46</v>
      </c>
      <c r="F29" s="35" t="s">
        <v>38</v>
      </c>
      <c r="G29" s="37" t="s">
        <v>136</v>
      </c>
      <c r="H29" s="38">
        <v>110.56</v>
      </c>
      <c r="I29" s="38">
        <v>110.56</v>
      </c>
      <c r="J29" s="38"/>
      <c r="K29" s="38"/>
      <c r="L29" s="38"/>
      <c r="M29" s="56" t="s">
        <v>127</v>
      </c>
      <c r="N29" s="56" t="s">
        <v>122</v>
      </c>
      <c r="O29" s="71" t="s">
        <v>137</v>
      </c>
      <c r="P29" s="69">
        <v>1047</v>
      </c>
      <c r="Q29" s="69">
        <v>4195</v>
      </c>
      <c r="R29" s="69">
        <v>1</v>
      </c>
      <c r="S29" s="69"/>
      <c r="T29" s="69">
        <v>19</v>
      </c>
      <c r="U29" s="69">
        <v>1047</v>
      </c>
      <c r="V29" s="69">
        <v>4195</v>
      </c>
      <c r="W29" s="69">
        <v>15</v>
      </c>
      <c r="X29" s="69">
        <v>31</v>
      </c>
      <c r="Y29" s="94"/>
    </row>
    <row r="30" s="6" customFormat="1" ht="94" customHeight="1" spans="1:25">
      <c r="A30" s="35">
        <v>2.23</v>
      </c>
      <c r="B30" s="37" t="s">
        <v>138</v>
      </c>
      <c r="C30" s="35" t="s">
        <v>35</v>
      </c>
      <c r="D30" s="35" t="s">
        <v>139</v>
      </c>
      <c r="E30" s="35" t="s">
        <v>60</v>
      </c>
      <c r="F30" s="35" t="s">
        <v>38</v>
      </c>
      <c r="G30" s="37" t="s">
        <v>140</v>
      </c>
      <c r="H30" s="38">
        <f>I30+J30+K30+L30</f>
        <v>450</v>
      </c>
      <c r="I30" s="38"/>
      <c r="J30" s="38"/>
      <c r="K30" s="38">
        <v>450</v>
      </c>
      <c r="L30" s="38"/>
      <c r="M30" s="70">
        <v>44986</v>
      </c>
      <c r="N30" s="70">
        <v>45200</v>
      </c>
      <c r="O30" s="71" t="s">
        <v>141</v>
      </c>
      <c r="P30" s="69">
        <v>6536</v>
      </c>
      <c r="Q30" s="69">
        <v>27365</v>
      </c>
      <c r="R30" s="69">
        <v>13</v>
      </c>
      <c r="S30" s="69">
        <v>5</v>
      </c>
      <c r="T30" s="69">
        <v>152</v>
      </c>
      <c r="U30" s="69">
        <v>6536</v>
      </c>
      <c r="V30" s="69">
        <v>27365</v>
      </c>
      <c r="W30" s="69">
        <v>428</v>
      </c>
      <c r="X30" s="69">
        <v>1383</v>
      </c>
      <c r="Y30" s="94"/>
    </row>
    <row r="31" s="6" customFormat="1" ht="100" customHeight="1" spans="1:25">
      <c r="A31" s="38">
        <v>2.24</v>
      </c>
      <c r="B31" s="36" t="s">
        <v>142</v>
      </c>
      <c r="C31" s="37" t="s">
        <v>35</v>
      </c>
      <c r="D31" s="35" t="s">
        <v>143</v>
      </c>
      <c r="E31" s="35" t="s">
        <v>72</v>
      </c>
      <c r="F31" s="35" t="s">
        <v>38</v>
      </c>
      <c r="G31" s="37" t="s">
        <v>144</v>
      </c>
      <c r="H31" s="38">
        <v>80</v>
      </c>
      <c r="I31" s="38">
        <v>80</v>
      </c>
      <c r="J31" s="38"/>
      <c r="K31" s="38"/>
      <c r="L31" s="38"/>
      <c r="M31" s="70">
        <v>44986</v>
      </c>
      <c r="N31" s="70">
        <v>45229</v>
      </c>
      <c r="O31" s="71" t="s">
        <v>74</v>
      </c>
      <c r="P31" s="38">
        <v>556</v>
      </c>
      <c r="Q31" s="38">
        <v>2238</v>
      </c>
      <c r="R31" s="35">
        <v>1</v>
      </c>
      <c r="S31" s="35">
        <v>1</v>
      </c>
      <c r="T31" s="35">
        <v>20</v>
      </c>
      <c r="U31" s="35">
        <v>19</v>
      </c>
      <c r="V31" s="35">
        <v>69</v>
      </c>
      <c r="W31" s="35">
        <v>54</v>
      </c>
      <c r="X31" s="35">
        <v>202</v>
      </c>
      <c r="Y31" s="94"/>
    </row>
    <row r="32" s="6" customFormat="1" ht="111" customHeight="1" spans="1:25">
      <c r="A32" s="35">
        <v>2.25</v>
      </c>
      <c r="B32" s="37" t="s">
        <v>145</v>
      </c>
      <c r="C32" s="37" t="s">
        <v>35</v>
      </c>
      <c r="D32" s="35" t="s">
        <v>108</v>
      </c>
      <c r="E32" s="35" t="s">
        <v>72</v>
      </c>
      <c r="F32" s="35" t="s">
        <v>112</v>
      </c>
      <c r="G32" s="37" t="s">
        <v>146</v>
      </c>
      <c r="H32" s="38">
        <v>540</v>
      </c>
      <c r="I32" s="38">
        <v>40</v>
      </c>
      <c r="J32" s="38">
        <v>500</v>
      </c>
      <c r="K32" s="38"/>
      <c r="L32" s="38"/>
      <c r="M32" s="70">
        <v>44986</v>
      </c>
      <c r="N32" s="70">
        <v>45137</v>
      </c>
      <c r="O32" s="71" t="s">
        <v>147</v>
      </c>
      <c r="P32" s="38">
        <v>341</v>
      </c>
      <c r="Q32" s="38">
        <v>1396</v>
      </c>
      <c r="R32" s="35">
        <v>1</v>
      </c>
      <c r="S32" s="35">
        <v>1</v>
      </c>
      <c r="T32" s="35">
        <v>8</v>
      </c>
      <c r="U32" s="35">
        <v>15</v>
      </c>
      <c r="V32" s="35">
        <v>50</v>
      </c>
      <c r="W32" s="35">
        <v>16</v>
      </c>
      <c r="X32" s="35">
        <v>65</v>
      </c>
      <c r="Y32" s="94"/>
    </row>
    <row r="33" s="6" customFormat="1" ht="110" customHeight="1" spans="1:25">
      <c r="A33" s="35">
        <v>2.26</v>
      </c>
      <c r="B33" s="37" t="s">
        <v>148</v>
      </c>
      <c r="C33" s="37" t="s">
        <v>35</v>
      </c>
      <c r="D33" s="35" t="s">
        <v>149</v>
      </c>
      <c r="E33" s="35" t="s">
        <v>72</v>
      </c>
      <c r="F33" s="35" t="s">
        <v>112</v>
      </c>
      <c r="G33" s="37" t="s">
        <v>150</v>
      </c>
      <c r="H33" s="38">
        <v>405</v>
      </c>
      <c r="I33" s="38">
        <v>30</v>
      </c>
      <c r="J33" s="38">
        <v>375</v>
      </c>
      <c r="K33" s="38"/>
      <c r="L33" s="38"/>
      <c r="M33" s="70">
        <v>44986</v>
      </c>
      <c r="N33" s="70">
        <v>45137</v>
      </c>
      <c r="O33" s="71" t="s">
        <v>147</v>
      </c>
      <c r="P33" s="38">
        <v>508</v>
      </c>
      <c r="Q33" s="38">
        <v>2280</v>
      </c>
      <c r="R33" s="35">
        <v>1</v>
      </c>
      <c r="S33" s="35">
        <v>1</v>
      </c>
      <c r="T33" s="35">
        <v>12</v>
      </c>
      <c r="U33" s="35">
        <v>9</v>
      </c>
      <c r="V33" s="35">
        <v>27</v>
      </c>
      <c r="W33" s="35">
        <v>24</v>
      </c>
      <c r="X33" s="35">
        <v>86</v>
      </c>
      <c r="Y33" s="94"/>
    </row>
    <row r="34" s="6" customFormat="1" ht="117" customHeight="1" spans="1:25">
      <c r="A34" s="35">
        <v>2.27</v>
      </c>
      <c r="B34" s="37" t="s">
        <v>151</v>
      </c>
      <c r="C34" s="37" t="s">
        <v>35</v>
      </c>
      <c r="D34" s="35" t="s">
        <v>152</v>
      </c>
      <c r="E34" s="35" t="s">
        <v>72</v>
      </c>
      <c r="F34" s="35" t="s">
        <v>112</v>
      </c>
      <c r="G34" s="37" t="s">
        <v>153</v>
      </c>
      <c r="H34" s="38">
        <v>480</v>
      </c>
      <c r="I34" s="38">
        <v>30</v>
      </c>
      <c r="J34" s="38">
        <v>450</v>
      </c>
      <c r="K34" s="38"/>
      <c r="L34" s="38"/>
      <c r="M34" s="70">
        <v>44986</v>
      </c>
      <c r="N34" s="70">
        <v>45137</v>
      </c>
      <c r="O34" s="71" t="s">
        <v>147</v>
      </c>
      <c r="P34" s="38">
        <v>638</v>
      </c>
      <c r="Q34" s="38">
        <v>2853</v>
      </c>
      <c r="R34" s="35">
        <v>1</v>
      </c>
      <c r="S34" s="35">
        <v>1</v>
      </c>
      <c r="T34" s="35">
        <v>18</v>
      </c>
      <c r="U34" s="35">
        <v>9</v>
      </c>
      <c r="V34" s="35">
        <v>23</v>
      </c>
      <c r="W34" s="35">
        <v>40</v>
      </c>
      <c r="X34" s="35">
        <v>143</v>
      </c>
      <c r="Y34" s="94"/>
    </row>
    <row r="35" s="5" customFormat="1" ht="117" customHeight="1" spans="1:25">
      <c r="A35" s="46" t="s">
        <v>154</v>
      </c>
      <c r="B35" s="47" t="s">
        <v>155</v>
      </c>
      <c r="C35" s="48" t="s">
        <v>35</v>
      </c>
      <c r="D35" s="48" t="s">
        <v>156</v>
      </c>
      <c r="E35" s="49" t="s">
        <v>77</v>
      </c>
      <c r="F35" s="48" t="s">
        <v>38</v>
      </c>
      <c r="G35" s="50" t="s">
        <v>157</v>
      </c>
      <c r="H35" s="51">
        <v>321.9</v>
      </c>
      <c r="I35" s="51">
        <v>30</v>
      </c>
      <c r="J35" s="78">
        <v>291.9</v>
      </c>
      <c r="K35" s="78"/>
      <c r="L35" s="78"/>
      <c r="M35" s="79" t="s">
        <v>158</v>
      </c>
      <c r="N35" s="79" t="s">
        <v>159</v>
      </c>
      <c r="O35" s="80" t="s">
        <v>160</v>
      </c>
      <c r="P35" s="81">
        <v>2627</v>
      </c>
      <c r="Q35" s="81">
        <v>11780</v>
      </c>
      <c r="R35" s="90">
        <v>7</v>
      </c>
      <c r="S35" s="90">
        <v>5</v>
      </c>
      <c r="T35" s="81">
        <v>90</v>
      </c>
      <c r="U35" s="81">
        <v>2627</v>
      </c>
      <c r="V35" s="81">
        <v>11780</v>
      </c>
      <c r="W35" s="81">
        <v>281</v>
      </c>
      <c r="X35" s="81">
        <v>972</v>
      </c>
      <c r="Y35" s="81"/>
    </row>
    <row r="36" s="5" customFormat="1" ht="84" customHeight="1" spans="1:25">
      <c r="A36" s="52">
        <v>2.29</v>
      </c>
      <c r="B36" s="37" t="s">
        <v>161</v>
      </c>
      <c r="C36" s="35" t="s">
        <v>35</v>
      </c>
      <c r="D36" s="35" t="s">
        <v>83</v>
      </c>
      <c r="E36" s="35" t="s">
        <v>77</v>
      </c>
      <c r="F36" s="35" t="s">
        <v>38</v>
      </c>
      <c r="G36" s="37" t="s">
        <v>162</v>
      </c>
      <c r="H36" s="44">
        <v>149.76</v>
      </c>
      <c r="I36" s="44">
        <v>149.76</v>
      </c>
      <c r="J36" s="38"/>
      <c r="K36" s="38"/>
      <c r="L36" s="38"/>
      <c r="M36" s="56" t="s">
        <v>79</v>
      </c>
      <c r="N36" s="56" t="s">
        <v>80</v>
      </c>
      <c r="O36" s="74" t="s">
        <v>163</v>
      </c>
      <c r="P36" s="75">
        <v>262</v>
      </c>
      <c r="Q36" s="75">
        <v>1008</v>
      </c>
      <c r="R36" s="69">
        <v>1</v>
      </c>
      <c r="S36" s="69">
        <v>1</v>
      </c>
      <c r="T36" s="75">
        <v>9</v>
      </c>
      <c r="U36" s="75">
        <v>262</v>
      </c>
      <c r="V36" s="75">
        <v>1008</v>
      </c>
      <c r="W36" s="75">
        <v>27</v>
      </c>
      <c r="X36" s="75">
        <v>93</v>
      </c>
      <c r="Y36" s="75" t="s">
        <v>86</v>
      </c>
    </row>
    <row r="37" s="5" customFormat="1" ht="89" customHeight="1" spans="1:25">
      <c r="A37" s="38">
        <v>2.3</v>
      </c>
      <c r="B37" s="37" t="s">
        <v>164</v>
      </c>
      <c r="C37" s="35" t="s">
        <v>35</v>
      </c>
      <c r="D37" s="35" t="s">
        <v>76</v>
      </c>
      <c r="E37" s="35" t="s">
        <v>77</v>
      </c>
      <c r="F37" s="35" t="s">
        <v>38</v>
      </c>
      <c r="G37" s="37" t="s">
        <v>165</v>
      </c>
      <c r="H37" s="44">
        <v>119.32</v>
      </c>
      <c r="I37" s="44">
        <v>119.32</v>
      </c>
      <c r="J37" s="38"/>
      <c r="K37" s="38"/>
      <c r="L37" s="38"/>
      <c r="M37" s="56" t="s">
        <v>79</v>
      </c>
      <c r="N37" s="56" t="s">
        <v>80</v>
      </c>
      <c r="O37" s="74" t="s">
        <v>166</v>
      </c>
      <c r="P37" s="69">
        <v>490</v>
      </c>
      <c r="Q37" s="69">
        <v>1999</v>
      </c>
      <c r="R37" s="69">
        <v>1</v>
      </c>
      <c r="S37" s="69">
        <v>1</v>
      </c>
      <c r="T37" s="69">
        <v>16</v>
      </c>
      <c r="U37" s="69">
        <v>490</v>
      </c>
      <c r="V37" s="69">
        <v>1999</v>
      </c>
      <c r="W37" s="69">
        <v>35</v>
      </c>
      <c r="X37" s="69">
        <v>118</v>
      </c>
      <c r="Y37" s="75"/>
    </row>
    <row r="38" s="5" customFormat="1" ht="134" customHeight="1" spans="1:25">
      <c r="A38" s="38">
        <v>2.31</v>
      </c>
      <c r="B38" s="36" t="s">
        <v>167</v>
      </c>
      <c r="C38" s="35" t="s">
        <v>35</v>
      </c>
      <c r="D38" s="35" t="s">
        <v>88</v>
      </c>
      <c r="E38" s="35" t="s">
        <v>89</v>
      </c>
      <c r="F38" s="35" t="s">
        <v>51</v>
      </c>
      <c r="G38" s="37" t="s">
        <v>168</v>
      </c>
      <c r="H38" s="38">
        <f>I38+J38+K38+L38</f>
        <v>922.402924</v>
      </c>
      <c r="I38" s="38">
        <v>0</v>
      </c>
      <c r="J38" s="38">
        <v>0</v>
      </c>
      <c r="K38" s="38">
        <v>922.402924</v>
      </c>
      <c r="L38" s="38">
        <v>0</v>
      </c>
      <c r="M38" s="56" t="s">
        <v>91</v>
      </c>
      <c r="N38" s="56" t="s">
        <v>80</v>
      </c>
      <c r="O38" s="71" t="s">
        <v>92</v>
      </c>
      <c r="P38" s="69">
        <v>325</v>
      </c>
      <c r="Q38" s="69">
        <v>1379</v>
      </c>
      <c r="R38" s="69">
        <v>1</v>
      </c>
      <c r="S38" s="69">
        <v>1</v>
      </c>
      <c r="T38" s="69">
        <v>7</v>
      </c>
      <c r="U38" s="69">
        <v>90</v>
      </c>
      <c r="V38" s="69">
        <v>330</v>
      </c>
      <c r="W38" s="69">
        <v>90</v>
      </c>
      <c r="X38" s="69">
        <v>330</v>
      </c>
      <c r="Y38" s="97"/>
    </row>
    <row r="39" s="5" customFormat="1" ht="73" customHeight="1" spans="1:25">
      <c r="A39" s="35">
        <v>2.32</v>
      </c>
      <c r="B39" s="36" t="s">
        <v>169</v>
      </c>
      <c r="C39" s="37" t="s">
        <v>35</v>
      </c>
      <c r="D39" s="35" t="s">
        <v>170</v>
      </c>
      <c r="E39" s="35" t="s">
        <v>99</v>
      </c>
      <c r="F39" s="35" t="s">
        <v>38</v>
      </c>
      <c r="G39" s="37" t="s">
        <v>171</v>
      </c>
      <c r="H39" s="38">
        <v>394.07</v>
      </c>
      <c r="I39" s="38">
        <v>0</v>
      </c>
      <c r="J39" s="38">
        <v>0</v>
      </c>
      <c r="K39" s="38">
        <v>394.07</v>
      </c>
      <c r="L39" s="38">
        <v>0</v>
      </c>
      <c r="M39" s="76">
        <v>44959</v>
      </c>
      <c r="N39" s="76">
        <v>45210</v>
      </c>
      <c r="O39" s="71" t="s">
        <v>172</v>
      </c>
      <c r="P39" s="69">
        <f>U39</f>
        <v>595</v>
      </c>
      <c r="Q39" s="69">
        <f>V39</f>
        <v>2334</v>
      </c>
      <c r="R39" s="69">
        <v>1</v>
      </c>
      <c r="S39" s="69">
        <v>0</v>
      </c>
      <c r="T39" s="91">
        <v>19</v>
      </c>
      <c r="U39" s="91">
        <v>595</v>
      </c>
      <c r="V39" s="92">
        <v>2334</v>
      </c>
      <c r="W39" s="92">
        <v>48</v>
      </c>
      <c r="X39" s="92">
        <v>175</v>
      </c>
      <c r="Y39" s="36" t="s">
        <v>173</v>
      </c>
    </row>
    <row r="40" s="5" customFormat="1" ht="206" customHeight="1" spans="1:25">
      <c r="A40" s="52">
        <v>2.33</v>
      </c>
      <c r="B40" s="35" t="s">
        <v>174</v>
      </c>
      <c r="C40" s="35" t="s">
        <v>35</v>
      </c>
      <c r="D40" s="35" t="s">
        <v>175</v>
      </c>
      <c r="E40" s="35" t="s">
        <v>89</v>
      </c>
      <c r="F40" s="35" t="s">
        <v>38</v>
      </c>
      <c r="G40" s="37" t="s">
        <v>176</v>
      </c>
      <c r="H40" s="53">
        <v>1277.3</v>
      </c>
      <c r="I40" s="38">
        <v>0</v>
      </c>
      <c r="J40" s="38">
        <v>0</v>
      </c>
      <c r="K40" s="38">
        <v>1277.3</v>
      </c>
      <c r="L40" s="38">
        <v>0</v>
      </c>
      <c r="M40" s="56" t="s">
        <v>91</v>
      </c>
      <c r="N40" s="56" t="s">
        <v>80</v>
      </c>
      <c r="O40" s="71" t="s">
        <v>177</v>
      </c>
      <c r="P40" s="69">
        <v>4121</v>
      </c>
      <c r="Q40" s="69">
        <v>16985</v>
      </c>
      <c r="R40" s="69">
        <v>8</v>
      </c>
      <c r="S40" s="69">
        <v>2</v>
      </c>
      <c r="T40" s="69">
        <v>69</v>
      </c>
      <c r="U40" s="69">
        <v>1065</v>
      </c>
      <c r="V40" s="69">
        <v>3090</v>
      </c>
      <c r="W40" s="69">
        <v>1065</v>
      </c>
      <c r="X40" s="69">
        <v>3090</v>
      </c>
      <c r="Y40" s="99" t="s">
        <v>178</v>
      </c>
    </row>
    <row r="41" s="5" customFormat="1" ht="41" customHeight="1" spans="1:25">
      <c r="A41" s="35">
        <v>3</v>
      </c>
      <c r="B41" s="37" t="s">
        <v>179</v>
      </c>
      <c r="C41" s="35"/>
      <c r="D41" s="35"/>
      <c r="E41" s="35"/>
      <c r="F41" s="35"/>
      <c r="G41" s="37"/>
      <c r="H41" s="38">
        <f>H42+H43+H44+H45+H46+H47</f>
        <v>41932.22</v>
      </c>
      <c r="I41" s="38">
        <f>I42+I43+I44+I45+I46+I47</f>
        <v>4080</v>
      </c>
      <c r="J41" s="38">
        <f>J42+J43+J44+J45+J46+J47</f>
        <v>0</v>
      </c>
      <c r="K41" s="38">
        <f>K42+K43+K44+K45+K46+K47</f>
        <v>152.22</v>
      </c>
      <c r="L41" s="38">
        <f>L42+L43+L44+L45+L46+L47</f>
        <v>37700</v>
      </c>
      <c r="M41" s="38"/>
      <c r="N41" s="38"/>
      <c r="O41" s="38"/>
      <c r="P41" s="69">
        <f t="shared" ref="I41:X41" si="3">SUM(P42:P46)</f>
        <v>3364</v>
      </c>
      <c r="Q41" s="69">
        <f t="shared" si="3"/>
        <v>12274</v>
      </c>
      <c r="R41" s="69">
        <f t="shared" si="3"/>
        <v>5</v>
      </c>
      <c r="S41" s="69">
        <f t="shared" si="3"/>
        <v>1</v>
      </c>
      <c r="T41" s="69">
        <f t="shared" si="3"/>
        <v>65</v>
      </c>
      <c r="U41" s="69">
        <f t="shared" si="3"/>
        <v>3364</v>
      </c>
      <c r="V41" s="69">
        <f t="shared" si="3"/>
        <v>12274</v>
      </c>
      <c r="W41" s="69">
        <f t="shared" si="3"/>
        <v>92</v>
      </c>
      <c r="X41" s="69">
        <f t="shared" si="3"/>
        <v>307</v>
      </c>
      <c r="Y41" s="93"/>
    </row>
    <row r="42" s="5" customFormat="1" ht="102" customHeight="1" spans="1:25">
      <c r="A42" s="35">
        <v>3.1</v>
      </c>
      <c r="B42" s="37" t="s">
        <v>180</v>
      </c>
      <c r="C42" s="35" t="s">
        <v>35</v>
      </c>
      <c r="D42" s="35" t="s">
        <v>181</v>
      </c>
      <c r="E42" s="35" t="s">
        <v>46</v>
      </c>
      <c r="F42" s="35" t="s">
        <v>38</v>
      </c>
      <c r="G42" s="37" t="s">
        <v>182</v>
      </c>
      <c r="H42" s="38">
        <v>152.22</v>
      </c>
      <c r="I42" s="38"/>
      <c r="J42" s="38"/>
      <c r="K42" s="38">
        <v>152.22</v>
      </c>
      <c r="L42" s="38"/>
      <c r="M42" s="70">
        <v>44958</v>
      </c>
      <c r="N42" s="70">
        <v>45200</v>
      </c>
      <c r="O42" s="71" t="s">
        <v>183</v>
      </c>
      <c r="P42" s="69">
        <v>48</v>
      </c>
      <c r="Q42" s="69">
        <v>205</v>
      </c>
      <c r="R42" s="69">
        <v>1</v>
      </c>
      <c r="S42" s="69">
        <v>1</v>
      </c>
      <c r="T42" s="69">
        <v>1</v>
      </c>
      <c r="U42" s="69">
        <v>48</v>
      </c>
      <c r="V42" s="69">
        <v>205</v>
      </c>
      <c r="W42" s="69">
        <v>2</v>
      </c>
      <c r="X42" s="69">
        <v>5</v>
      </c>
      <c r="Y42" s="94"/>
    </row>
    <row r="43" s="5" customFormat="1" ht="124" customHeight="1" spans="1:25">
      <c r="A43" s="35">
        <v>3.2</v>
      </c>
      <c r="B43" s="37" t="s">
        <v>184</v>
      </c>
      <c r="C43" s="37" t="s">
        <v>35</v>
      </c>
      <c r="D43" s="37" t="s">
        <v>131</v>
      </c>
      <c r="E43" s="37" t="s">
        <v>46</v>
      </c>
      <c r="F43" s="37" t="s">
        <v>51</v>
      </c>
      <c r="G43" s="37" t="s">
        <v>185</v>
      </c>
      <c r="H43" s="37">
        <v>14000</v>
      </c>
      <c r="I43" s="37">
        <v>1200</v>
      </c>
      <c r="J43" s="37">
        <v>0</v>
      </c>
      <c r="K43" s="37">
        <v>0</v>
      </c>
      <c r="L43" s="37">
        <v>12800</v>
      </c>
      <c r="M43" s="37">
        <v>2023.1</v>
      </c>
      <c r="N43" s="37">
        <v>2023.12</v>
      </c>
      <c r="O43" s="37" t="s">
        <v>186</v>
      </c>
      <c r="P43" s="37">
        <v>1778</v>
      </c>
      <c r="Q43" s="37">
        <v>7135</v>
      </c>
      <c r="R43" s="37">
        <v>1</v>
      </c>
      <c r="S43" s="37">
        <v>0</v>
      </c>
      <c r="T43" s="37">
        <v>28</v>
      </c>
      <c r="U43" s="37">
        <v>1778</v>
      </c>
      <c r="V43" s="37">
        <v>7135</v>
      </c>
      <c r="W43" s="37">
        <v>19</v>
      </c>
      <c r="X43" s="37">
        <v>65</v>
      </c>
      <c r="Y43" s="37"/>
    </row>
    <row r="44" s="5" customFormat="1" ht="100" customHeight="1" spans="1:25">
      <c r="A44" s="35">
        <v>3.3</v>
      </c>
      <c r="B44" s="37" t="s">
        <v>187</v>
      </c>
      <c r="C44" s="37" t="s">
        <v>35</v>
      </c>
      <c r="D44" s="37" t="s">
        <v>188</v>
      </c>
      <c r="E44" s="37" t="s">
        <v>46</v>
      </c>
      <c r="F44" s="37" t="s">
        <v>51</v>
      </c>
      <c r="G44" s="37" t="s">
        <v>189</v>
      </c>
      <c r="H44" s="37">
        <v>26000</v>
      </c>
      <c r="I44" s="37">
        <v>1100</v>
      </c>
      <c r="J44" s="37">
        <v>0</v>
      </c>
      <c r="K44" s="37">
        <v>0</v>
      </c>
      <c r="L44" s="37">
        <v>24900</v>
      </c>
      <c r="M44" s="37">
        <v>2023.1</v>
      </c>
      <c r="N44" s="37">
        <v>2023.12</v>
      </c>
      <c r="O44" s="37" t="s">
        <v>186</v>
      </c>
      <c r="P44" s="37">
        <v>880</v>
      </c>
      <c r="Q44" s="37">
        <v>3008</v>
      </c>
      <c r="R44" s="37">
        <v>1</v>
      </c>
      <c r="S44" s="37">
        <v>0</v>
      </c>
      <c r="T44" s="37">
        <v>26</v>
      </c>
      <c r="U44" s="37">
        <v>880</v>
      </c>
      <c r="V44" s="37">
        <v>3008</v>
      </c>
      <c r="W44" s="37">
        <v>45</v>
      </c>
      <c r="X44" s="37">
        <v>159</v>
      </c>
      <c r="Y44" s="37"/>
    </row>
    <row r="45" s="6" customFormat="1" ht="99" customHeight="1" spans="1:25">
      <c r="A45" s="35">
        <v>3.4</v>
      </c>
      <c r="B45" s="37" t="s">
        <v>190</v>
      </c>
      <c r="C45" s="35" t="s">
        <v>35</v>
      </c>
      <c r="D45" s="35" t="s">
        <v>191</v>
      </c>
      <c r="E45" s="35" t="s">
        <v>60</v>
      </c>
      <c r="F45" s="35" t="s">
        <v>38</v>
      </c>
      <c r="G45" s="37" t="s">
        <v>192</v>
      </c>
      <c r="H45" s="38">
        <f>I45+J45+K45+L45</f>
        <v>550</v>
      </c>
      <c r="I45" s="38">
        <v>550</v>
      </c>
      <c r="J45" s="38"/>
      <c r="K45" s="38"/>
      <c r="L45" s="38"/>
      <c r="M45" s="70">
        <v>44986</v>
      </c>
      <c r="N45" s="70">
        <v>45200</v>
      </c>
      <c r="O45" s="71" t="s">
        <v>193</v>
      </c>
      <c r="P45" s="69">
        <v>329</v>
      </c>
      <c r="Q45" s="69">
        <v>963</v>
      </c>
      <c r="R45" s="69">
        <v>1</v>
      </c>
      <c r="S45" s="69">
        <v>0</v>
      </c>
      <c r="T45" s="69">
        <v>5</v>
      </c>
      <c r="U45" s="69">
        <v>329</v>
      </c>
      <c r="V45" s="69">
        <v>963</v>
      </c>
      <c r="W45" s="69">
        <v>13</v>
      </c>
      <c r="X45" s="69">
        <v>39</v>
      </c>
      <c r="Y45" s="94"/>
    </row>
    <row r="46" s="6" customFormat="1" ht="91" customHeight="1" spans="1:25">
      <c r="A46" s="54">
        <v>3.5</v>
      </c>
      <c r="B46" s="37" t="s">
        <v>194</v>
      </c>
      <c r="C46" s="35" t="s">
        <v>35</v>
      </c>
      <c r="D46" s="35" t="s">
        <v>191</v>
      </c>
      <c r="E46" s="35" t="s">
        <v>60</v>
      </c>
      <c r="F46" s="35" t="s">
        <v>68</v>
      </c>
      <c r="G46" s="37" t="s">
        <v>195</v>
      </c>
      <c r="H46" s="38">
        <f>I46+J46+K46+L46</f>
        <v>350</v>
      </c>
      <c r="I46" s="38">
        <v>350</v>
      </c>
      <c r="J46" s="38"/>
      <c r="K46" s="38"/>
      <c r="L46" s="38"/>
      <c r="M46" s="70">
        <v>44929</v>
      </c>
      <c r="N46" s="70">
        <v>45263</v>
      </c>
      <c r="O46" s="71" t="s">
        <v>193</v>
      </c>
      <c r="P46" s="69">
        <v>329</v>
      </c>
      <c r="Q46" s="69">
        <v>963</v>
      </c>
      <c r="R46" s="69">
        <v>1</v>
      </c>
      <c r="S46" s="69">
        <v>0</v>
      </c>
      <c r="T46" s="69">
        <v>5</v>
      </c>
      <c r="U46" s="69">
        <v>329</v>
      </c>
      <c r="V46" s="69">
        <v>963</v>
      </c>
      <c r="W46" s="69">
        <v>13</v>
      </c>
      <c r="X46" s="69">
        <v>39</v>
      </c>
      <c r="Y46" s="94"/>
    </row>
    <row r="47" s="6" customFormat="1" ht="161" customHeight="1" spans="1:25">
      <c r="A47" s="35">
        <v>3.6</v>
      </c>
      <c r="B47" s="37" t="s">
        <v>196</v>
      </c>
      <c r="C47" s="37" t="s">
        <v>35</v>
      </c>
      <c r="D47" s="36" t="s">
        <v>71</v>
      </c>
      <c r="E47" s="36" t="s">
        <v>72</v>
      </c>
      <c r="F47" s="35" t="s">
        <v>38</v>
      </c>
      <c r="G47" s="37" t="s">
        <v>197</v>
      </c>
      <c r="H47" s="55">
        <v>880</v>
      </c>
      <c r="I47" s="55">
        <v>880</v>
      </c>
      <c r="J47" s="55"/>
      <c r="K47" s="55"/>
      <c r="L47" s="55"/>
      <c r="M47" s="82">
        <v>45047</v>
      </c>
      <c r="N47" s="82">
        <v>45229</v>
      </c>
      <c r="O47" s="71" t="s">
        <v>198</v>
      </c>
      <c r="P47" s="38">
        <v>358</v>
      </c>
      <c r="Q47" s="38">
        <v>1465</v>
      </c>
      <c r="R47" s="35">
        <v>1</v>
      </c>
      <c r="S47" s="35">
        <v>1</v>
      </c>
      <c r="T47" s="35">
        <v>13</v>
      </c>
      <c r="U47" s="35">
        <v>7</v>
      </c>
      <c r="V47" s="35">
        <v>19</v>
      </c>
      <c r="W47" s="35">
        <v>19</v>
      </c>
      <c r="X47" s="35">
        <v>78</v>
      </c>
      <c r="Y47" s="96"/>
    </row>
    <row r="48" s="6" customFormat="1" ht="30" customHeight="1" spans="1:25">
      <c r="A48" s="35">
        <v>4</v>
      </c>
      <c r="B48" s="37" t="s">
        <v>199</v>
      </c>
      <c r="C48" s="37"/>
      <c r="D48" s="35"/>
      <c r="E48" s="35"/>
      <c r="F48" s="35"/>
      <c r="G48" s="34"/>
      <c r="H48" s="38"/>
      <c r="I48" s="38"/>
      <c r="J48" s="38"/>
      <c r="K48" s="38"/>
      <c r="L48" s="38"/>
      <c r="M48" s="38"/>
      <c r="N48" s="38"/>
      <c r="O48" s="38"/>
      <c r="P48" s="69"/>
      <c r="Q48" s="69"/>
      <c r="R48" s="69"/>
      <c r="S48" s="69"/>
      <c r="T48" s="69"/>
      <c r="U48" s="69"/>
      <c r="V48" s="69"/>
      <c r="W48" s="69"/>
      <c r="X48" s="69"/>
      <c r="Y48" s="93"/>
    </row>
    <row r="49" s="6" customFormat="1" ht="30" customHeight="1" spans="1:25">
      <c r="A49" s="35"/>
      <c r="B49" s="37" t="s">
        <v>200</v>
      </c>
      <c r="C49" s="37"/>
      <c r="D49" s="35"/>
      <c r="E49" s="35"/>
      <c r="F49" s="35"/>
      <c r="G49" s="34"/>
      <c r="H49" s="38"/>
      <c r="I49" s="38"/>
      <c r="J49" s="38"/>
      <c r="K49" s="38"/>
      <c r="L49" s="38"/>
      <c r="M49" s="38"/>
      <c r="N49" s="38"/>
      <c r="O49" s="38"/>
      <c r="P49" s="69"/>
      <c r="Q49" s="69"/>
      <c r="R49" s="69"/>
      <c r="S49" s="69"/>
      <c r="T49" s="69"/>
      <c r="U49" s="69"/>
      <c r="V49" s="69"/>
      <c r="W49" s="69"/>
      <c r="X49" s="69"/>
      <c r="Y49" s="93"/>
    </row>
    <row r="50" s="6" customFormat="1" ht="30" customHeight="1" spans="1:25">
      <c r="A50" s="35">
        <v>5</v>
      </c>
      <c r="B50" s="37" t="s">
        <v>201</v>
      </c>
      <c r="C50" s="37"/>
      <c r="D50" s="35"/>
      <c r="E50" s="35"/>
      <c r="F50" s="35"/>
      <c r="G50" s="34"/>
      <c r="H50" s="38"/>
      <c r="I50" s="38"/>
      <c r="J50" s="38"/>
      <c r="K50" s="38"/>
      <c r="L50" s="38"/>
      <c r="M50" s="38"/>
      <c r="N50" s="38"/>
      <c r="O50" s="38"/>
      <c r="P50" s="69"/>
      <c r="Q50" s="69"/>
      <c r="R50" s="69"/>
      <c r="S50" s="69"/>
      <c r="T50" s="69"/>
      <c r="U50" s="69"/>
      <c r="V50" s="69"/>
      <c r="W50" s="69"/>
      <c r="X50" s="69"/>
      <c r="Y50" s="93"/>
    </row>
    <row r="51" s="6" customFormat="1" ht="30" customHeight="1" spans="1:25">
      <c r="A51" s="35"/>
      <c r="B51" s="37" t="s">
        <v>200</v>
      </c>
      <c r="C51" s="37"/>
      <c r="D51" s="35"/>
      <c r="E51" s="35"/>
      <c r="F51" s="35"/>
      <c r="G51" s="34"/>
      <c r="H51" s="38"/>
      <c r="I51" s="38"/>
      <c r="J51" s="38"/>
      <c r="K51" s="38"/>
      <c r="L51" s="38"/>
      <c r="M51" s="38"/>
      <c r="N51" s="38"/>
      <c r="O51" s="38"/>
      <c r="P51" s="69"/>
      <c r="Q51" s="69"/>
      <c r="R51" s="69"/>
      <c r="S51" s="69"/>
      <c r="T51" s="69"/>
      <c r="U51" s="69"/>
      <c r="V51" s="69"/>
      <c r="W51" s="69"/>
      <c r="X51" s="69"/>
      <c r="Y51" s="93"/>
    </row>
    <row r="52" s="6" customFormat="1" ht="30" customHeight="1" spans="1:25">
      <c r="A52" s="35">
        <v>6</v>
      </c>
      <c r="B52" s="37" t="s">
        <v>202</v>
      </c>
      <c r="C52" s="37"/>
      <c r="D52" s="35"/>
      <c r="E52" s="35"/>
      <c r="F52" s="35"/>
      <c r="G52" s="34"/>
      <c r="H52" s="38">
        <f>H53+H54+H55+H56</f>
        <v>1047.86</v>
      </c>
      <c r="I52" s="38">
        <f>I53+I54+I55+I56</f>
        <v>287.86</v>
      </c>
      <c r="J52" s="38">
        <f>J53+J54+J55+J56</f>
        <v>270</v>
      </c>
      <c r="K52" s="38">
        <f>K53+K54+K55+K56</f>
        <v>490</v>
      </c>
      <c r="L52" s="38">
        <f>L53+L54+L55+L56</f>
        <v>0</v>
      </c>
      <c r="M52" s="38"/>
      <c r="N52" s="38"/>
      <c r="O52" s="38"/>
      <c r="P52" s="69">
        <f>SUM(P53:P56)</f>
        <v>1720</v>
      </c>
      <c r="Q52" s="69">
        <f t="shared" ref="Q52:X52" si="4">SUM(Q53:Q56)</f>
        <v>6999</v>
      </c>
      <c r="R52" s="69">
        <f t="shared" si="4"/>
        <v>4</v>
      </c>
      <c r="S52" s="69">
        <f t="shared" si="4"/>
        <v>1</v>
      </c>
      <c r="T52" s="69">
        <f t="shared" si="4"/>
        <v>38</v>
      </c>
      <c r="U52" s="69">
        <f t="shared" si="4"/>
        <v>1710</v>
      </c>
      <c r="V52" s="69">
        <f t="shared" si="4"/>
        <v>6999</v>
      </c>
      <c r="W52" s="69">
        <f t="shared" si="4"/>
        <v>134</v>
      </c>
      <c r="X52" s="69">
        <f t="shared" si="4"/>
        <v>437</v>
      </c>
      <c r="Y52" s="93"/>
    </row>
    <row r="53" s="6" customFormat="1" ht="90" customHeight="1" spans="1:25">
      <c r="A53" s="35">
        <v>6.1</v>
      </c>
      <c r="B53" s="37" t="s">
        <v>203</v>
      </c>
      <c r="C53" s="35" t="s">
        <v>35</v>
      </c>
      <c r="D53" s="35" t="s">
        <v>204</v>
      </c>
      <c r="E53" s="35" t="s">
        <v>60</v>
      </c>
      <c r="F53" s="35" t="s">
        <v>112</v>
      </c>
      <c r="G53" s="37" t="s">
        <v>205</v>
      </c>
      <c r="H53" s="38">
        <f>I53+J53+K53+L53</f>
        <v>300</v>
      </c>
      <c r="I53" s="38">
        <v>30</v>
      </c>
      <c r="J53" s="38">
        <v>270</v>
      </c>
      <c r="K53" s="38"/>
      <c r="L53" s="38"/>
      <c r="M53" s="70">
        <v>44927</v>
      </c>
      <c r="N53" s="70">
        <v>45261</v>
      </c>
      <c r="O53" s="71" t="s">
        <v>206</v>
      </c>
      <c r="P53" s="69">
        <v>998</v>
      </c>
      <c r="Q53" s="69">
        <v>4136</v>
      </c>
      <c r="R53" s="35">
        <v>1</v>
      </c>
      <c r="S53" s="35">
        <v>0</v>
      </c>
      <c r="T53" s="35">
        <v>20</v>
      </c>
      <c r="U53" s="69">
        <v>988</v>
      </c>
      <c r="V53" s="69">
        <v>4136</v>
      </c>
      <c r="W53" s="69">
        <v>48</v>
      </c>
      <c r="X53" s="69">
        <v>129</v>
      </c>
      <c r="Y53" s="94"/>
    </row>
    <row r="54" s="5" customFormat="1" ht="148" customHeight="1" spans="1:25">
      <c r="A54" s="56" t="s">
        <v>207</v>
      </c>
      <c r="B54" s="37" t="s">
        <v>208</v>
      </c>
      <c r="C54" s="35" t="s">
        <v>35</v>
      </c>
      <c r="D54" s="35" t="s">
        <v>209</v>
      </c>
      <c r="E54" s="35" t="s">
        <v>77</v>
      </c>
      <c r="F54" s="35" t="s">
        <v>38</v>
      </c>
      <c r="G54" s="37" t="s">
        <v>210</v>
      </c>
      <c r="H54" s="38">
        <v>490</v>
      </c>
      <c r="I54" s="38"/>
      <c r="J54" s="38"/>
      <c r="K54" s="38">
        <v>490</v>
      </c>
      <c r="L54" s="38"/>
      <c r="M54" s="56" t="s">
        <v>79</v>
      </c>
      <c r="N54" s="56" t="s">
        <v>80</v>
      </c>
      <c r="O54" s="71" t="s">
        <v>211</v>
      </c>
      <c r="P54" s="69">
        <v>102</v>
      </c>
      <c r="Q54" s="69">
        <v>392</v>
      </c>
      <c r="R54" s="69">
        <v>1</v>
      </c>
      <c r="S54" s="69">
        <v>1</v>
      </c>
      <c r="T54" s="69">
        <v>1</v>
      </c>
      <c r="U54" s="69">
        <v>102</v>
      </c>
      <c r="V54" s="69">
        <v>392</v>
      </c>
      <c r="W54" s="69">
        <v>10</v>
      </c>
      <c r="X54" s="69">
        <v>36</v>
      </c>
      <c r="Y54" s="96"/>
    </row>
    <row r="55" s="7" customFormat="1" ht="145" customHeight="1" spans="1:25">
      <c r="A55" s="57">
        <v>6.3</v>
      </c>
      <c r="B55" s="35" t="s">
        <v>212</v>
      </c>
      <c r="C55" s="58" t="s">
        <v>35</v>
      </c>
      <c r="D55" s="58" t="s">
        <v>213</v>
      </c>
      <c r="E55" s="58" t="s">
        <v>77</v>
      </c>
      <c r="F55" s="58" t="s">
        <v>38</v>
      </c>
      <c r="G55" s="37" t="s">
        <v>214</v>
      </c>
      <c r="H55" s="35">
        <v>101.72</v>
      </c>
      <c r="I55" s="35">
        <v>101.72</v>
      </c>
      <c r="J55" s="83"/>
      <c r="K55" s="38"/>
      <c r="L55" s="83"/>
      <c r="M55" s="84" t="s">
        <v>79</v>
      </c>
      <c r="N55" s="84" t="s">
        <v>80</v>
      </c>
      <c r="O55" s="85" t="s">
        <v>215</v>
      </c>
      <c r="P55" s="69">
        <v>101</v>
      </c>
      <c r="Q55" s="69">
        <v>430</v>
      </c>
      <c r="R55" s="86">
        <v>1</v>
      </c>
      <c r="S55" s="86">
        <v>0</v>
      </c>
      <c r="T55" s="86">
        <v>3</v>
      </c>
      <c r="U55" s="69">
        <v>101</v>
      </c>
      <c r="V55" s="69">
        <v>430</v>
      </c>
      <c r="W55" s="86">
        <v>14</v>
      </c>
      <c r="X55" s="86">
        <v>51</v>
      </c>
      <c r="Y55" s="86"/>
    </row>
    <row r="56" s="7" customFormat="1" ht="111" customHeight="1" spans="1:25">
      <c r="A56" s="56" t="s">
        <v>216</v>
      </c>
      <c r="B56" s="59" t="s">
        <v>217</v>
      </c>
      <c r="C56" s="58" t="s">
        <v>35</v>
      </c>
      <c r="D56" s="58" t="s">
        <v>213</v>
      </c>
      <c r="E56" s="58" t="s">
        <v>77</v>
      </c>
      <c r="F56" s="58" t="s">
        <v>38</v>
      </c>
      <c r="G56" s="59" t="s">
        <v>218</v>
      </c>
      <c r="H56" s="60">
        <v>156.14</v>
      </c>
      <c r="I56" s="60">
        <v>156.14</v>
      </c>
      <c r="J56" s="83"/>
      <c r="K56" s="38"/>
      <c r="L56" s="83"/>
      <c r="M56" s="84" t="s">
        <v>79</v>
      </c>
      <c r="N56" s="84" t="s">
        <v>80</v>
      </c>
      <c r="O56" s="85" t="s">
        <v>219</v>
      </c>
      <c r="P56" s="86">
        <v>519</v>
      </c>
      <c r="Q56" s="86">
        <v>2041</v>
      </c>
      <c r="R56" s="86">
        <v>1</v>
      </c>
      <c r="S56" s="86">
        <v>0</v>
      </c>
      <c r="T56" s="86">
        <v>14</v>
      </c>
      <c r="U56" s="86">
        <v>519</v>
      </c>
      <c r="V56" s="86">
        <v>2041</v>
      </c>
      <c r="W56" s="86">
        <v>62</v>
      </c>
      <c r="X56" s="86">
        <v>221</v>
      </c>
      <c r="Y56" s="86"/>
    </row>
    <row r="57" s="5" customFormat="1" ht="30" customHeight="1" spans="1:25">
      <c r="A57" s="30">
        <v>7</v>
      </c>
      <c r="B57" s="34" t="s">
        <v>220</v>
      </c>
      <c r="C57" s="34"/>
      <c r="D57" s="30"/>
      <c r="E57" s="30"/>
      <c r="F57" s="30"/>
      <c r="G57" s="34"/>
      <c r="H57" s="33">
        <f>H58+H60+H62+H64</f>
        <v>62</v>
      </c>
      <c r="I57" s="33">
        <f>I58+I60+I62+I64</f>
        <v>62</v>
      </c>
      <c r="J57" s="33"/>
      <c r="K57" s="33"/>
      <c r="L57" s="33"/>
      <c r="M57" s="33"/>
      <c r="N57" s="33"/>
      <c r="O57" s="33"/>
      <c r="P57" s="68"/>
      <c r="Q57" s="68"/>
      <c r="R57" s="68"/>
      <c r="S57" s="68"/>
      <c r="T57" s="68"/>
      <c r="U57" s="68">
        <f>U58+U64</f>
        <v>200</v>
      </c>
      <c r="V57" s="68">
        <f>V58+V64</f>
        <v>200</v>
      </c>
      <c r="W57" s="68">
        <f>W58+W64</f>
        <v>500</v>
      </c>
      <c r="X57" s="68">
        <f>X58+X64</f>
        <v>500</v>
      </c>
      <c r="Y57" s="93"/>
    </row>
    <row r="58" s="5" customFormat="1" ht="30" customHeight="1" spans="1:25">
      <c r="A58" s="35">
        <v>8</v>
      </c>
      <c r="B58" s="37" t="s">
        <v>221</v>
      </c>
      <c r="C58" s="37"/>
      <c r="D58" s="35"/>
      <c r="E58" s="35"/>
      <c r="F58" s="35"/>
      <c r="G58" s="34"/>
      <c r="H58" s="38">
        <v>20</v>
      </c>
      <c r="I58" s="38">
        <v>20</v>
      </c>
      <c r="J58" s="38"/>
      <c r="K58" s="38"/>
      <c r="L58" s="38"/>
      <c r="M58" s="38"/>
      <c r="N58" s="38"/>
      <c r="O58" s="38"/>
      <c r="P58" s="69"/>
      <c r="Q58" s="69"/>
      <c r="R58" s="69"/>
      <c r="S58" s="69"/>
      <c r="T58" s="69"/>
      <c r="U58" s="69">
        <f>U59</f>
        <v>200</v>
      </c>
      <c r="V58" s="69">
        <f>V59</f>
        <v>200</v>
      </c>
      <c r="W58" s="69">
        <f>W59</f>
        <v>200</v>
      </c>
      <c r="X58" s="69">
        <f>X59</f>
        <v>200</v>
      </c>
      <c r="Y58" s="93"/>
    </row>
    <row r="59" s="5" customFormat="1" ht="71" customHeight="1" spans="1:25">
      <c r="A59" s="35">
        <v>8.1</v>
      </c>
      <c r="B59" s="37" t="s">
        <v>222</v>
      </c>
      <c r="C59" s="35" t="s">
        <v>35</v>
      </c>
      <c r="D59" s="35" t="s">
        <v>223</v>
      </c>
      <c r="E59" s="35" t="s">
        <v>224</v>
      </c>
      <c r="F59" s="35" t="s">
        <v>224</v>
      </c>
      <c r="G59" s="37" t="s">
        <v>225</v>
      </c>
      <c r="H59" s="38">
        <v>20</v>
      </c>
      <c r="I59" s="38">
        <v>20</v>
      </c>
      <c r="J59" s="38"/>
      <c r="K59" s="38"/>
      <c r="L59" s="38"/>
      <c r="M59" s="35">
        <v>2023.01</v>
      </c>
      <c r="N59" s="35">
        <v>2023.12</v>
      </c>
      <c r="O59" s="87" t="s">
        <v>226</v>
      </c>
      <c r="P59" s="69"/>
      <c r="Q59" s="69"/>
      <c r="R59" s="69"/>
      <c r="S59" s="69"/>
      <c r="T59" s="69"/>
      <c r="U59" s="69">
        <v>200</v>
      </c>
      <c r="V59" s="69">
        <v>200</v>
      </c>
      <c r="W59" s="69">
        <v>200</v>
      </c>
      <c r="X59" s="69">
        <v>200</v>
      </c>
      <c r="Y59" s="93"/>
    </row>
    <row r="60" s="5" customFormat="1" ht="30" customHeight="1" spans="1:25">
      <c r="A60" s="35">
        <v>9</v>
      </c>
      <c r="B60" s="37" t="s">
        <v>227</v>
      </c>
      <c r="C60" s="37"/>
      <c r="D60" s="35"/>
      <c r="E60" s="35"/>
      <c r="F60" s="35"/>
      <c r="G60" s="34"/>
      <c r="H60" s="38"/>
      <c r="I60" s="38"/>
      <c r="J60" s="38"/>
      <c r="K60" s="38"/>
      <c r="L60" s="38"/>
      <c r="M60" s="38"/>
      <c r="N60" s="38"/>
      <c r="O60" s="71"/>
      <c r="P60" s="69"/>
      <c r="Q60" s="69"/>
      <c r="R60" s="69"/>
      <c r="S60" s="69"/>
      <c r="T60" s="69"/>
      <c r="U60" s="69"/>
      <c r="V60" s="69"/>
      <c r="W60" s="69"/>
      <c r="X60" s="69"/>
      <c r="Y60" s="93"/>
    </row>
    <row r="61" s="5" customFormat="1" ht="30" customHeight="1" spans="1:25">
      <c r="A61" s="35"/>
      <c r="B61" s="37" t="s">
        <v>200</v>
      </c>
      <c r="C61" s="37"/>
      <c r="D61" s="35"/>
      <c r="E61" s="35"/>
      <c r="F61" s="35"/>
      <c r="G61" s="34"/>
      <c r="H61" s="38"/>
      <c r="I61" s="38"/>
      <c r="J61" s="38"/>
      <c r="K61" s="38"/>
      <c r="L61" s="38"/>
      <c r="M61" s="38"/>
      <c r="N61" s="38"/>
      <c r="O61" s="71"/>
      <c r="P61" s="69"/>
      <c r="Q61" s="69"/>
      <c r="R61" s="69"/>
      <c r="S61" s="69"/>
      <c r="T61" s="69"/>
      <c r="U61" s="69"/>
      <c r="V61" s="69"/>
      <c r="W61" s="69"/>
      <c r="X61" s="69"/>
      <c r="Y61" s="93"/>
    </row>
    <row r="62" s="5" customFormat="1" ht="30" customHeight="1" spans="1:25">
      <c r="A62" s="35">
        <v>10</v>
      </c>
      <c r="B62" s="37" t="s">
        <v>228</v>
      </c>
      <c r="C62" s="37"/>
      <c r="D62" s="35"/>
      <c r="E62" s="35"/>
      <c r="F62" s="35"/>
      <c r="G62" s="34"/>
      <c r="H62" s="38"/>
      <c r="I62" s="38"/>
      <c r="J62" s="38"/>
      <c r="K62" s="38"/>
      <c r="L62" s="38"/>
      <c r="M62" s="38"/>
      <c r="N62" s="38"/>
      <c r="O62" s="71"/>
      <c r="P62" s="69"/>
      <c r="Q62" s="69"/>
      <c r="R62" s="69"/>
      <c r="S62" s="69"/>
      <c r="T62" s="69"/>
      <c r="U62" s="69"/>
      <c r="V62" s="69"/>
      <c r="W62" s="69"/>
      <c r="X62" s="69"/>
      <c r="Y62" s="93"/>
    </row>
    <row r="63" s="5" customFormat="1" ht="30" customHeight="1" spans="1:25">
      <c r="A63" s="35"/>
      <c r="B63" s="37" t="s">
        <v>200</v>
      </c>
      <c r="C63" s="37"/>
      <c r="D63" s="35"/>
      <c r="E63" s="35"/>
      <c r="F63" s="35"/>
      <c r="G63" s="34"/>
      <c r="H63" s="38"/>
      <c r="I63" s="38"/>
      <c r="J63" s="38"/>
      <c r="K63" s="38"/>
      <c r="L63" s="38"/>
      <c r="M63" s="38"/>
      <c r="N63" s="38"/>
      <c r="O63" s="71"/>
      <c r="P63" s="69"/>
      <c r="Q63" s="69"/>
      <c r="R63" s="69"/>
      <c r="S63" s="69"/>
      <c r="T63" s="69"/>
      <c r="U63" s="69"/>
      <c r="V63" s="69"/>
      <c r="W63" s="69"/>
      <c r="X63" s="69"/>
      <c r="Y63" s="93"/>
    </row>
    <row r="64" s="5" customFormat="1" ht="30" customHeight="1" spans="1:25">
      <c r="A64" s="35">
        <v>11</v>
      </c>
      <c r="B64" s="37" t="s">
        <v>229</v>
      </c>
      <c r="C64" s="37"/>
      <c r="D64" s="35"/>
      <c r="E64" s="35"/>
      <c r="F64" s="35"/>
      <c r="G64" s="34"/>
      <c r="H64" s="38">
        <v>42</v>
      </c>
      <c r="I64" s="38">
        <v>42</v>
      </c>
      <c r="J64" s="38"/>
      <c r="K64" s="38"/>
      <c r="L64" s="38"/>
      <c r="M64" s="38"/>
      <c r="N64" s="38"/>
      <c r="O64" s="71"/>
      <c r="P64" s="69"/>
      <c r="Q64" s="69"/>
      <c r="R64" s="69"/>
      <c r="S64" s="69"/>
      <c r="T64" s="69"/>
      <c r="U64" s="69"/>
      <c r="V64" s="69"/>
      <c r="W64" s="69">
        <f>W65</f>
        <v>300</v>
      </c>
      <c r="X64" s="69">
        <f>X65</f>
        <v>300</v>
      </c>
      <c r="Y64" s="93"/>
    </row>
    <row r="65" s="8" customFormat="1" ht="52" customHeight="1" spans="1:25">
      <c r="A65" s="35">
        <v>11.1</v>
      </c>
      <c r="B65" s="37" t="s">
        <v>230</v>
      </c>
      <c r="C65" s="35" t="s">
        <v>35</v>
      </c>
      <c r="D65" s="35" t="s">
        <v>223</v>
      </c>
      <c r="E65" s="35" t="s">
        <v>38</v>
      </c>
      <c r="F65" s="35" t="s">
        <v>231</v>
      </c>
      <c r="G65" s="37" t="s">
        <v>232</v>
      </c>
      <c r="H65" s="38">
        <v>42</v>
      </c>
      <c r="I65" s="38">
        <v>42</v>
      </c>
      <c r="J65" s="35"/>
      <c r="K65" s="35"/>
      <c r="L65" s="104"/>
      <c r="M65" s="35">
        <v>2023.01</v>
      </c>
      <c r="N65" s="35">
        <v>2023.12</v>
      </c>
      <c r="O65" s="87" t="s">
        <v>226</v>
      </c>
      <c r="P65" s="109"/>
      <c r="Q65" s="109"/>
      <c r="R65" s="109"/>
      <c r="S65" s="109"/>
      <c r="T65" s="109"/>
      <c r="U65" s="109"/>
      <c r="V65" s="109"/>
      <c r="W65" s="116">
        <v>300</v>
      </c>
      <c r="X65" s="116">
        <v>300</v>
      </c>
      <c r="Y65" s="117"/>
    </row>
    <row r="66" s="9" customFormat="1" ht="30" customHeight="1" spans="1:25">
      <c r="A66" s="29">
        <v>12</v>
      </c>
      <c r="B66" s="34" t="s">
        <v>233</v>
      </c>
      <c r="C66" s="34"/>
      <c r="D66" s="100"/>
      <c r="E66" s="100"/>
      <c r="F66" s="100"/>
      <c r="G66" s="32"/>
      <c r="H66" s="101">
        <v>82.56</v>
      </c>
      <c r="I66" s="110">
        <v>82.56</v>
      </c>
      <c r="J66" s="32"/>
      <c r="K66" s="32"/>
      <c r="L66" s="32"/>
      <c r="M66" s="32"/>
      <c r="N66" s="32"/>
      <c r="O66" s="111"/>
      <c r="P66" s="112">
        <f>P67</f>
        <v>80</v>
      </c>
      <c r="Q66" s="112">
        <f t="shared" ref="Q66:X66" si="5">Q67</f>
        <v>80</v>
      </c>
      <c r="R66" s="112">
        <f t="shared" si="5"/>
        <v>13</v>
      </c>
      <c r="S66" s="112">
        <f t="shared" si="5"/>
        <v>11</v>
      </c>
      <c r="T66" s="112">
        <f t="shared" si="5"/>
        <v>96</v>
      </c>
      <c r="U66" s="112">
        <f t="shared" si="5"/>
        <v>6754</v>
      </c>
      <c r="V66" s="112">
        <f t="shared" si="5"/>
        <v>22924</v>
      </c>
      <c r="W66" s="112">
        <f t="shared" si="5"/>
        <v>614</v>
      </c>
      <c r="X66" s="112">
        <f t="shared" si="5"/>
        <v>1648</v>
      </c>
      <c r="Y66" s="118"/>
    </row>
    <row r="67" s="8" customFormat="1" ht="30" customHeight="1" spans="1:25">
      <c r="A67" s="102"/>
      <c r="B67" s="37" t="s">
        <v>234</v>
      </c>
      <c r="C67" s="37"/>
      <c r="D67" s="103"/>
      <c r="E67" s="103"/>
      <c r="F67" s="103"/>
      <c r="G67" s="104"/>
      <c r="H67" s="55">
        <f>SUM(I67:L67)</f>
        <v>82.56</v>
      </c>
      <c r="I67" s="60">
        <v>82.56</v>
      </c>
      <c r="J67" s="55"/>
      <c r="K67" s="55"/>
      <c r="L67" s="55"/>
      <c r="M67" s="104"/>
      <c r="N67" s="104"/>
      <c r="O67" s="113"/>
      <c r="P67" s="109">
        <f>P68</f>
        <v>80</v>
      </c>
      <c r="Q67" s="109">
        <f t="shared" ref="Q67:X67" si="6">Q68</f>
        <v>80</v>
      </c>
      <c r="R67" s="109">
        <f t="shared" si="6"/>
        <v>13</v>
      </c>
      <c r="S67" s="109">
        <f t="shared" si="6"/>
        <v>11</v>
      </c>
      <c r="T67" s="109">
        <f t="shared" si="6"/>
        <v>96</v>
      </c>
      <c r="U67" s="109">
        <f t="shared" si="6"/>
        <v>6754</v>
      </c>
      <c r="V67" s="109">
        <f t="shared" si="6"/>
        <v>22924</v>
      </c>
      <c r="W67" s="109">
        <f t="shared" si="6"/>
        <v>614</v>
      </c>
      <c r="X67" s="109">
        <f t="shared" si="6"/>
        <v>1648</v>
      </c>
      <c r="Y67" s="117"/>
    </row>
    <row r="68" s="10" customFormat="1" ht="53" customHeight="1" spans="1:25">
      <c r="A68" s="92">
        <v>12.1</v>
      </c>
      <c r="B68" s="37" t="s">
        <v>235</v>
      </c>
      <c r="C68" s="37" t="s">
        <v>35</v>
      </c>
      <c r="D68" s="35" t="s">
        <v>236</v>
      </c>
      <c r="E68" s="35" t="s">
        <v>99</v>
      </c>
      <c r="F68" s="35" t="s">
        <v>38</v>
      </c>
      <c r="G68" s="55" t="s">
        <v>237</v>
      </c>
      <c r="H68" s="55">
        <f>SUM(I68:L68)</f>
        <v>82.56</v>
      </c>
      <c r="I68" s="60">
        <v>82.56</v>
      </c>
      <c r="J68" s="55"/>
      <c r="K68" s="55"/>
      <c r="L68" s="55"/>
      <c r="M68" s="35">
        <v>2023.01</v>
      </c>
      <c r="N68" s="35">
        <v>2023.12</v>
      </c>
      <c r="O68" s="114"/>
      <c r="P68" s="115">
        <v>80</v>
      </c>
      <c r="Q68" s="115">
        <v>80</v>
      </c>
      <c r="R68" s="115">
        <v>13</v>
      </c>
      <c r="S68" s="115">
        <v>11</v>
      </c>
      <c r="T68" s="115">
        <v>96</v>
      </c>
      <c r="U68" s="115">
        <v>6754</v>
      </c>
      <c r="V68" s="115">
        <v>22924</v>
      </c>
      <c r="W68" s="115">
        <v>614</v>
      </c>
      <c r="X68" s="115">
        <v>1648</v>
      </c>
      <c r="Y68" s="60"/>
    </row>
    <row r="69" s="8" customFormat="1" ht="30" customHeight="1" spans="1:25">
      <c r="A69" s="102"/>
      <c r="B69" s="105" t="s">
        <v>200</v>
      </c>
      <c r="C69" s="105"/>
      <c r="D69" s="103"/>
      <c r="E69" s="103"/>
      <c r="F69" s="103"/>
      <c r="G69" s="104"/>
      <c r="H69" s="104"/>
      <c r="I69" s="104"/>
      <c r="J69" s="104"/>
      <c r="K69" s="104"/>
      <c r="L69" s="104"/>
      <c r="M69" s="104"/>
      <c r="N69" s="104"/>
      <c r="O69" s="113"/>
      <c r="P69" s="109"/>
      <c r="Q69" s="109"/>
      <c r="R69" s="109"/>
      <c r="S69" s="109"/>
      <c r="T69" s="109"/>
      <c r="U69" s="109"/>
      <c r="V69" s="109"/>
      <c r="W69" s="109"/>
      <c r="X69" s="109"/>
      <c r="Y69" s="117"/>
    </row>
    <row r="70" s="9" customFormat="1" ht="30" customHeight="1" spans="1:25">
      <c r="A70" s="29">
        <v>13</v>
      </c>
      <c r="B70" s="34" t="s">
        <v>238</v>
      </c>
      <c r="C70" s="34"/>
      <c r="D70" s="100"/>
      <c r="E70" s="100"/>
      <c r="F70" s="100"/>
      <c r="G70" s="32"/>
      <c r="H70" s="101">
        <v>60</v>
      </c>
      <c r="I70" s="101">
        <v>60</v>
      </c>
      <c r="J70" s="32"/>
      <c r="K70" s="32"/>
      <c r="L70" s="32"/>
      <c r="M70" s="32"/>
      <c r="N70" s="32"/>
      <c r="O70" s="111"/>
      <c r="P70" s="112">
        <f>P71</f>
        <v>200</v>
      </c>
      <c r="Q70" s="112">
        <f t="shared" ref="Q70:X70" si="7">Q71</f>
        <v>200</v>
      </c>
      <c r="R70" s="112">
        <f t="shared" si="7"/>
        <v>174</v>
      </c>
      <c r="S70" s="112"/>
      <c r="T70" s="112"/>
      <c r="U70" s="112">
        <f t="shared" si="7"/>
        <v>200</v>
      </c>
      <c r="V70" s="112">
        <f t="shared" si="7"/>
        <v>200</v>
      </c>
      <c r="W70" s="112">
        <f t="shared" si="7"/>
        <v>200</v>
      </c>
      <c r="X70" s="112">
        <f t="shared" si="7"/>
        <v>200</v>
      </c>
      <c r="Y70" s="118"/>
    </row>
    <row r="71" s="8" customFormat="1" ht="42" customHeight="1" spans="1:25">
      <c r="A71" s="102"/>
      <c r="B71" s="37" t="s">
        <v>239</v>
      </c>
      <c r="C71" s="37"/>
      <c r="D71" s="103"/>
      <c r="E71" s="103"/>
      <c r="F71" s="103"/>
      <c r="G71" s="104"/>
      <c r="H71" s="55">
        <v>60</v>
      </c>
      <c r="I71" s="55">
        <v>60</v>
      </c>
      <c r="J71" s="104"/>
      <c r="K71" s="104"/>
      <c r="L71" s="104"/>
      <c r="M71" s="104"/>
      <c r="N71" s="104"/>
      <c r="O71" s="113"/>
      <c r="P71" s="109">
        <f>P72</f>
        <v>200</v>
      </c>
      <c r="Q71" s="109">
        <f t="shared" ref="Q71:X71" si="8">Q72</f>
        <v>200</v>
      </c>
      <c r="R71" s="109">
        <f t="shared" si="8"/>
        <v>174</v>
      </c>
      <c r="S71" s="109"/>
      <c r="T71" s="109"/>
      <c r="U71" s="109">
        <f t="shared" si="8"/>
        <v>200</v>
      </c>
      <c r="V71" s="109">
        <f t="shared" si="8"/>
        <v>200</v>
      </c>
      <c r="W71" s="109">
        <f t="shared" si="8"/>
        <v>200</v>
      </c>
      <c r="X71" s="109">
        <f t="shared" si="8"/>
        <v>200</v>
      </c>
      <c r="Y71" s="117"/>
    </row>
    <row r="72" s="8" customFormat="1" ht="115" customHeight="1" spans="1:25">
      <c r="A72" s="35">
        <v>13.1</v>
      </c>
      <c r="B72" s="37" t="s">
        <v>240</v>
      </c>
      <c r="C72" s="35" t="s">
        <v>35</v>
      </c>
      <c r="D72" s="37" t="s">
        <v>241</v>
      </c>
      <c r="E72" s="37" t="s">
        <v>242</v>
      </c>
      <c r="F72" s="35" t="s">
        <v>242</v>
      </c>
      <c r="G72" s="37" t="s">
        <v>243</v>
      </c>
      <c r="H72" s="38">
        <v>60</v>
      </c>
      <c r="I72" s="38">
        <v>60</v>
      </c>
      <c r="J72" s="35"/>
      <c r="K72" s="35"/>
      <c r="L72" s="35"/>
      <c r="M72" s="35">
        <v>2023.04</v>
      </c>
      <c r="N72" s="35">
        <v>2023.12</v>
      </c>
      <c r="O72" s="87" t="s">
        <v>226</v>
      </c>
      <c r="P72" s="69">
        <v>200</v>
      </c>
      <c r="Q72" s="69">
        <v>200</v>
      </c>
      <c r="R72" s="69">
        <v>174</v>
      </c>
      <c r="S72" s="69"/>
      <c r="T72" s="69"/>
      <c r="U72" s="69">
        <v>200</v>
      </c>
      <c r="V72" s="69">
        <v>200</v>
      </c>
      <c r="W72" s="69">
        <v>200</v>
      </c>
      <c r="X72" s="69">
        <v>200</v>
      </c>
      <c r="Y72" s="35"/>
    </row>
    <row r="73" s="8" customFormat="1" ht="38" customHeight="1" spans="1:25">
      <c r="A73" s="102">
        <v>14</v>
      </c>
      <c r="B73" s="37" t="s">
        <v>244</v>
      </c>
      <c r="C73" s="37"/>
      <c r="D73" s="103"/>
      <c r="E73" s="103"/>
      <c r="F73" s="103"/>
      <c r="G73" s="104"/>
      <c r="H73" s="104"/>
      <c r="I73" s="104"/>
      <c r="J73" s="104"/>
      <c r="K73" s="104"/>
      <c r="L73" s="104"/>
      <c r="M73" s="104"/>
      <c r="N73" s="104"/>
      <c r="O73" s="104"/>
      <c r="P73" s="109"/>
      <c r="Q73" s="109"/>
      <c r="R73" s="109"/>
      <c r="S73" s="109"/>
      <c r="T73" s="109"/>
      <c r="U73" s="109"/>
      <c r="V73" s="109"/>
      <c r="W73" s="109"/>
      <c r="X73" s="109"/>
      <c r="Y73" s="117"/>
    </row>
    <row r="74" s="8" customFormat="1" ht="38" customHeight="1" spans="1:25">
      <c r="A74" s="102"/>
      <c r="B74" s="37" t="s">
        <v>200</v>
      </c>
      <c r="C74" s="37"/>
      <c r="D74" s="103"/>
      <c r="E74" s="103"/>
      <c r="F74" s="103"/>
      <c r="G74" s="104"/>
      <c r="H74" s="104"/>
      <c r="I74" s="104"/>
      <c r="J74" s="104"/>
      <c r="K74" s="104"/>
      <c r="L74" s="104"/>
      <c r="M74" s="104"/>
      <c r="N74" s="104"/>
      <c r="O74" s="104"/>
      <c r="P74" s="109"/>
      <c r="Q74" s="109"/>
      <c r="R74" s="109"/>
      <c r="S74" s="109"/>
      <c r="T74" s="109"/>
      <c r="U74" s="109"/>
      <c r="V74" s="109"/>
      <c r="W74" s="109"/>
      <c r="X74" s="109"/>
      <c r="Y74" s="117"/>
    </row>
    <row r="75" s="8" customFormat="1" ht="43" customHeight="1" spans="1:25">
      <c r="A75" s="102">
        <v>15</v>
      </c>
      <c r="B75" s="37" t="s">
        <v>245</v>
      </c>
      <c r="C75" s="37"/>
      <c r="D75" s="103"/>
      <c r="E75" s="103"/>
      <c r="F75" s="103"/>
      <c r="G75" s="103"/>
      <c r="H75" s="104"/>
      <c r="I75" s="104"/>
      <c r="J75" s="104"/>
      <c r="K75" s="104"/>
      <c r="L75" s="104"/>
      <c r="M75" s="104"/>
      <c r="N75" s="104"/>
      <c r="O75" s="104"/>
      <c r="P75" s="109"/>
      <c r="Q75" s="109"/>
      <c r="R75" s="109"/>
      <c r="S75" s="109"/>
      <c r="T75" s="109"/>
      <c r="U75" s="109"/>
      <c r="V75" s="109"/>
      <c r="W75" s="109"/>
      <c r="X75" s="109"/>
      <c r="Y75" s="117"/>
    </row>
    <row r="76" s="8" customFormat="1" ht="30" customHeight="1" spans="1:25">
      <c r="A76" s="102"/>
      <c r="B76" s="37" t="s">
        <v>200</v>
      </c>
      <c r="C76" s="37"/>
      <c r="D76" s="103"/>
      <c r="E76" s="103"/>
      <c r="F76" s="103"/>
      <c r="G76" s="106"/>
      <c r="H76" s="104"/>
      <c r="I76" s="104"/>
      <c r="J76" s="104"/>
      <c r="K76" s="104"/>
      <c r="L76" s="104"/>
      <c r="M76" s="104"/>
      <c r="N76" s="104"/>
      <c r="O76" s="104"/>
      <c r="P76" s="109"/>
      <c r="Q76" s="109"/>
      <c r="R76" s="109"/>
      <c r="S76" s="109"/>
      <c r="T76" s="109"/>
      <c r="U76" s="109"/>
      <c r="V76" s="109"/>
      <c r="W76" s="109"/>
      <c r="X76" s="109"/>
      <c r="Y76" s="117"/>
    </row>
    <row r="77" s="8" customFormat="1" ht="30" customHeight="1" spans="1:25">
      <c r="A77" s="102">
        <v>16</v>
      </c>
      <c r="B77" s="37" t="s">
        <v>246</v>
      </c>
      <c r="C77" s="37"/>
      <c r="D77" s="103"/>
      <c r="E77" s="103"/>
      <c r="F77" s="103"/>
      <c r="G77" s="104"/>
      <c r="H77" s="104"/>
      <c r="I77" s="104"/>
      <c r="J77" s="104"/>
      <c r="K77" s="104"/>
      <c r="L77" s="104"/>
      <c r="M77" s="104"/>
      <c r="N77" s="104"/>
      <c r="O77" s="104"/>
      <c r="P77" s="109"/>
      <c r="Q77" s="109"/>
      <c r="R77" s="109"/>
      <c r="S77" s="109"/>
      <c r="T77" s="109"/>
      <c r="U77" s="109"/>
      <c r="V77" s="109"/>
      <c r="W77" s="109"/>
      <c r="X77" s="109"/>
      <c r="Y77" s="117"/>
    </row>
    <row r="78" s="8" customFormat="1" ht="30" customHeight="1" spans="1:25">
      <c r="A78" s="102"/>
      <c r="B78" s="37" t="s">
        <v>200</v>
      </c>
      <c r="C78" s="37"/>
      <c r="D78" s="103"/>
      <c r="E78" s="103"/>
      <c r="F78" s="103"/>
      <c r="G78" s="104"/>
      <c r="H78" s="104"/>
      <c r="I78" s="104"/>
      <c r="J78" s="104"/>
      <c r="K78" s="104"/>
      <c r="L78" s="104"/>
      <c r="M78" s="104"/>
      <c r="N78" s="104"/>
      <c r="O78" s="104"/>
      <c r="P78" s="109"/>
      <c r="Q78" s="109"/>
      <c r="R78" s="109"/>
      <c r="S78" s="109"/>
      <c r="T78" s="109"/>
      <c r="U78" s="109"/>
      <c r="V78" s="109"/>
      <c r="W78" s="109"/>
      <c r="X78" s="109"/>
      <c r="Y78" s="117"/>
    </row>
    <row r="79" s="8" customFormat="1" ht="30" customHeight="1" spans="1:25">
      <c r="A79" s="102">
        <v>17</v>
      </c>
      <c r="B79" s="34" t="s">
        <v>247</v>
      </c>
      <c r="C79" s="34"/>
      <c r="D79" s="103"/>
      <c r="E79" s="103"/>
      <c r="F79" s="103"/>
      <c r="G79" s="104"/>
      <c r="H79" s="104"/>
      <c r="I79" s="104"/>
      <c r="J79" s="104"/>
      <c r="K79" s="104"/>
      <c r="L79" s="104"/>
      <c r="M79" s="104"/>
      <c r="N79" s="104"/>
      <c r="O79" s="104"/>
      <c r="P79" s="109"/>
      <c r="Q79" s="109"/>
      <c r="R79" s="109"/>
      <c r="S79" s="109"/>
      <c r="T79" s="109"/>
      <c r="U79" s="109"/>
      <c r="V79" s="109"/>
      <c r="W79" s="109"/>
      <c r="X79" s="109"/>
      <c r="Y79" s="117"/>
    </row>
    <row r="80" s="8" customFormat="1" ht="38" customHeight="1" spans="1:25">
      <c r="A80" s="102">
        <v>18</v>
      </c>
      <c r="B80" s="37" t="s">
        <v>248</v>
      </c>
      <c r="C80" s="37"/>
      <c r="D80" s="103"/>
      <c r="E80" s="103"/>
      <c r="F80" s="103"/>
      <c r="G80" s="104"/>
      <c r="H80" s="104"/>
      <c r="I80" s="104"/>
      <c r="J80" s="104"/>
      <c r="K80" s="104"/>
      <c r="L80" s="104"/>
      <c r="M80" s="104"/>
      <c r="N80" s="104"/>
      <c r="O80" s="104"/>
      <c r="P80" s="109"/>
      <c r="Q80" s="109"/>
      <c r="R80" s="109"/>
      <c r="S80" s="109"/>
      <c r="T80" s="109"/>
      <c r="U80" s="109"/>
      <c r="V80" s="109"/>
      <c r="W80" s="109"/>
      <c r="X80" s="109"/>
      <c r="Y80" s="117"/>
    </row>
    <row r="81" s="8" customFormat="1" ht="30" customHeight="1" spans="1:25">
      <c r="A81" s="102"/>
      <c r="B81" s="37" t="s">
        <v>200</v>
      </c>
      <c r="C81" s="37"/>
      <c r="D81" s="103"/>
      <c r="E81" s="103"/>
      <c r="F81" s="103"/>
      <c r="G81" s="104"/>
      <c r="H81" s="104"/>
      <c r="I81" s="104"/>
      <c r="J81" s="104"/>
      <c r="K81" s="104"/>
      <c r="L81" s="104"/>
      <c r="M81" s="104"/>
      <c r="N81" s="104"/>
      <c r="O81" s="104"/>
      <c r="P81" s="109"/>
      <c r="Q81" s="109"/>
      <c r="R81" s="109"/>
      <c r="S81" s="109"/>
      <c r="T81" s="109"/>
      <c r="U81" s="109"/>
      <c r="V81" s="109"/>
      <c r="W81" s="109"/>
      <c r="X81" s="109"/>
      <c r="Y81" s="117"/>
    </row>
    <row r="82" s="8" customFormat="1" ht="37" customHeight="1" spans="1:25">
      <c r="A82" s="102">
        <v>19</v>
      </c>
      <c r="B82" s="37" t="s">
        <v>249</v>
      </c>
      <c r="C82" s="37"/>
      <c r="D82" s="103"/>
      <c r="E82" s="103"/>
      <c r="F82" s="103"/>
      <c r="G82" s="104"/>
      <c r="H82" s="104"/>
      <c r="I82" s="104"/>
      <c r="J82" s="104"/>
      <c r="K82" s="104"/>
      <c r="L82" s="104"/>
      <c r="M82" s="104"/>
      <c r="N82" s="104"/>
      <c r="O82" s="104"/>
      <c r="P82" s="109"/>
      <c r="Q82" s="109"/>
      <c r="R82" s="109"/>
      <c r="S82" s="109"/>
      <c r="T82" s="109"/>
      <c r="U82" s="109"/>
      <c r="V82" s="109"/>
      <c r="W82" s="109"/>
      <c r="X82" s="109"/>
      <c r="Y82" s="117"/>
    </row>
    <row r="83" s="8" customFormat="1" ht="30" customHeight="1" spans="1:25">
      <c r="A83" s="102"/>
      <c r="B83" s="37" t="s">
        <v>200</v>
      </c>
      <c r="C83" s="37"/>
      <c r="D83" s="103"/>
      <c r="E83" s="103"/>
      <c r="F83" s="103"/>
      <c r="G83" s="104"/>
      <c r="H83" s="104"/>
      <c r="I83" s="104"/>
      <c r="J83" s="104"/>
      <c r="K83" s="104"/>
      <c r="L83" s="104"/>
      <c r="M83" s="104"/>
      <c r="N83" s="104"/>
      <c r="O83" s="104"/>
      <c r="P83" s="109"/>
      <c r="Q83" s="109"/>
      <c r="R83" s="109"/>
      <c r="S83" s="109"/>
      <c r="T83" s="109"/>
      <c r="U83" s="109"/>
      <c r="V83" s="109"/>
      <c r="W83" s="109"/>
      <c r="X83" s="109"/>
      <c r="Y83" s="117"/>
    </row>
    <row r="84" s="8" customFormat="1" ht="30" customHeight="1" spans="1:25">
      <c r="A84" s="102">
        <v>20</v>
      </c>
      <c r="B84" s="37" t="s">
        <v>250</v>
      </c>
      <c r="C84" s="37"/>
      <c r="D84" s="103"/>
      <c r="E84" s="103"/>
      <c r="F84" s="103"/>
      <c r="G84" s="104"/>
      <c r="H84" s="104"/>
      <c r="I84" s="104"/>
      <c r="J84" s="104"/>
      <c r="K84" s="104"/>
      <c r="L84" s="104"/>
      <c r="M84" s="104"/>
      <c r="N84" s="104"/>
      <c r="O84" s="104"/>
      <c r="P84" s="109"/>
      <c r="Q84" s="109"/>
      <c r="R84" s="109"/>
      <c r="S84" s="109"/>
      <c r="T84" s="109"/>
      <c r="U84" s="109"/>
      <c r="V84" s="109"/>
      <c r="W84" s="109"/>
      <c r="X84" s="109"/>
      <c r="Y84" s="117"/>
    </row>
    <row r="85" s="8" customFormat="1" ht="30" customHeight="1" spans="1:25">
      <c r="A85" s="102"/>
      <c r="B85" s="37" t="s">
        <v>200</v>
      </c>
      <c r="C85" s="37"/>
      <c r="D85" s="103"/>
      <c r="E85" s="103"/>
      <c r="F85" s="103"/>
      <c r="G85" s="37"/>
      <c r="H85" s="104"/>
      <c r="I85" s="104"/>
      <c r="J85" s="104"/>
      <c r="K85" s="104"/>
      <c r="L85" s="104"/>
      <c r="M85" s="104"/>
      <c r="N85" s="104"/>
      <c r="O85" s="104"/>
      <c r="P85" s="109"/>
      <c r="Q85" s="109"/>
      <c r="R85" s="109"/>
      <c r="S85" s="109"/>
      <c r="T85" s="109"/>
      <c r="U85" s="109"/>
      <c r="V85" s="109"/>
      <c r="W85" s="109"/>
      <c r="X85" s="109"/>
      <c r="Y85" s="117"/>
    </row>
    <row r="86" s="8" customFormat="1" ht="37" customHeight="1" spans="1:25">
      <c r="A86" s="102">
        <v>21</v>
      </c>
      <c r="B86" s="37" t="s">
        <v>251</v>
      </c>
      <c r="C86" s="37"/>
      <c r="D86" s="103"/>
      <c r="E86" s="103"/>
      <c r="F86" s="103"/>
      <c r="G86" s="104"/>
      <c r="H86" s="104"/>
      <c r="I86" s="104"/>
      <c r="J86" s="104"/>
      <c r="K86" s="104"/>
      <c r="L86" s="104"/>
      <c r="M86" s="104"/>
      <c r="N86" s="104"/>
      <c r="O86" s="104"/>
      <c r="P86" s="109"/>
      <c r="Q86" s="109"/>
      <c r="R86" s="109"/>
      <c r="S86" s="109"/>
      <c r="T86" s="109"/>
      <c r="U86" s="109"/>
      <c r="V86" s="109"/>
      <c r="W86" s="109"/>
      <c r="X86" s="109"/>
      <c r="Y86" s="117"/>
    </row>
    <row r="87" s="8" customFormat="1" ht="30" customHeight="1" spans="1:25">
      <c r="A87" s="102"/>
      <c r="B87" s="37" t="s">
        <v>200</v>
      </c>
      <c r="C87" s="37"/>
      <c r="D87" s="103"/>
      <c r="E87" s="103"/>
      <c r="F87" s="103"/>
      <c r="G87" s="104"/>
      <c r="H87" s="104"/>
      <c r="I87" s="104"/>
      <c r="J87" s="104"/>
      <c r="K87" s="104"/>
      <c r="L87" s="104"/>
      <c r="M87" s="104"/>
      <c r="N87" s="104"/>
      <c r="O87" s="104"/>
      <c r="P87" s="109"/>
      <c r="Q87" s="109"/>
      <c r="R87" s="109"/>
      <c r="S87" s="109"/>
      <c r="T87" s="109"/>
      <c r="U87" s="109"/>
      <c r="V87" s="109"/>
      <c r="W87" s="109"/>
      <c r="X87" s="109"/>
      <c r="Y87" s="117"/>
    </row>
    <row r="88" s="8" customFormat="1" ht="30" customHeight="1" spans="1:25">
      <c r="A88" s="102">
        <v>22</v>
      </c>
      <c r="B88" s="37" t="s">
        <v>252</v>
      </c>
      <c r="C88" s="37"/>
      <c r="D88" s="103"/>
      <c r="E88" s="103"/>
      <c r="F88" s="103"/>
      <c r="G88" s="104"/>
      <c r="H88" s="104"/>
      <c r="I88" s="104"/>
      <c r="J88" s="104"/>
      <c r="K88" s="104"/>
      <c r="L88" s="104"/>
      <c r="M88" s="104"/>
      <c r="N88" s="104"/>
      <c r="O88" s="104"/>
      <c r="P88" s="109"/>
      <c r="Q88" s="109"/>
      <c r="R88" s="109"/>
      <c r="S88" s="109"/>
      <c r="T88" s="109"/>
      <c r="U88" s="109"/>
      <c r="V88" s="109"/>
      <c r="W88" s="109"/>
      <c r="X88" s="109"/>
      <c r="Y88" s="117"/>
    </row>
    <row r="89" s="8" customFormat="1" ht="30" customHeight="1" spans="1:25">
      <c r="A89" s="102"/>
      <c r="B89" s="37" t="s">
        <v>200</v>
      </c>
      <c r="C89" s="37"/>
      <c r="D89" s="103"/>
      <c r="E89" s="103"/>
      <c r="F89" s="103"/>
      <c r="G89" s="104"/>
      <c r="H89" s="104"/>
      <c r="I89" s="104"/>
      <c r="J89" s="104"/>
      <c r="K89" s="104"/>
      <c r="L89" s="104"/>
      <c r="M89" s="104"/>
      <c r="N89" s="104"/>
      <c r="O89" s="104"/>
      <c r="P89" s="109"/>
      <c r="Q89" s="109"/>
      <c r="R89" s="109"/>
      <c r="S89" s="109"/>
      <c r="T89" s="109"/>
      <c r="U89" s="109"/>
      <c r="V89" s="109"/>
      <c r="W89" s="109"/>
      <c r="X89" s="109"/>
      <c r="Y89" s="117"/>
    </row>
    <row r="90" s="8" customFormat="1" ht="42" customHeight="1" spans="1:25">
      <c r="A90" s="102">
        <v>23</v>
      </c>
      <c r="B90" s="37" t="s">
        <v>253</v>
      </c>
      <c r="C90" s="37"/>
      <c r="D90" s="103"/>
      <c r="E90" s="103"/>
      <c r="F90" s="103"/>
      <c r="G90" s="104"/>
      <c r="H90" s="104"/>
      <c r="I90" s="104"/>
      <c r="J90" s="104"/>
      <c r="K90" s="104"/>
      <c r="L90" s="104"/>
      <c r="M90" s="104"/>
      <c r="N90" s="104"/>
      <c r="O90" s="104"/>
      <c r="P90" s="109"/>
      <c r="Q90" s="109"/>
      <c r="R90" s="109"/>
      <c r="S90" s="109"/>
      <c r="T90" s="109"/>
      <c r="U90" s="109"/>
      <c r="V90" s="109"/>
      <c r="W90" s="109"/>
      <c r="X90" s="109"/>
      <c r="Y90" s="117"/>
    </row>
    <row r="91" s="8" customFormat="1" ht="30" customHeight="1" spans="1:25">
      <c r="A91" s="102"/>
      <c r="B91" s="37" t="s">
        <v>200</v>
      </c>
      <c r="C91" s="37"/>
      <c r="D91" s="103"/>
      <c r="E91" s="103"/>
      <c r="F91" s="103"/>
      <c r="G91" s="104"/>
      <c r="H91" s="104"/>
      <c r="I91" s="104"/>
      <c r="J91" s="104"/>
      <c r="K91" s="104"/>
      <c r="L91" s="104"/>
      <c r="M91" s="104"/>
      <c r="N91" s="104"/>
      <c r="O91" s="104"/>
      <c r="P91" s="109"/>
      <c r="Q91" s="109"/>
      <c r="R91" s="109"/>
      <c r="S91" s="109"/>
      <c r="T91" s="109"/>
      <c r="U91" s="109"/>
      <c r="V91" s="109"/>
      <c r="W91" s="109"/>
      <c r="X91" s="109"/>
      <c r="Y91" s="117"/>
    </row>
    <row r="92" s="8" customFormat="1" ht="30" customHeight="1" spans="1:25">
      <c r="A92" s="102">
        <v>24</v>
      </c>
      <c r="B92" s="34" t="s">
        <v>254</v>
      </c>
      <c r="C92" s="34"/>
      <c r="D92" s="103"/>
      <c r="E92" s="103"/>
      <c r="F92" s="103"/>
      <c r="G92" s="104"/>
      <c r="H92" s="104"/>
      <c r="I92" s="104"/>
      <c r="J92" s="104"/>
      <c r="K92" s="104"/>
      <c r="L92" s="104"/>
      <c r="M92" s="104"/>
      <c r="N92" s="104"/>
      <c r="O92" s="104"/>
      <c r="P92" s="109"/>
      <c r="Q92" s="109"/>
      <c r="R92" s="109"/>
      <c r="S92" s="109"/>
      <c r="T92" s="109"/>
      <c r="U92" s="109"/>
      <c r="V92" s="109"/>
      <c r="W92" s="109"/>
      <c r="X92" s="109"/>
      <c r="Y92" s="117"/>
    </row>
    <row r="93" s="8" customFormat="1" ht="30" customHeight="1" spans="1:25">
      <c r="A93" s="102">
        <v>25</v>
      </c>
      <c r="B93" s="37" t="s">
        <v>255</v>
      </c>
      <c r="C93" s="37"/>
      <c r="D93" s="103"/>
      <c r="E93" s="103"/>
      <c r="F93" s="103"/>
      <c r="G93" s="104"/>
      <c r="H93" s="104"/>
      <c r="I93" s="104"/>
      <c r="J93" s="104"/>
      <c r="K93" s="104"/>
      <c r="L93" s="104"/>
      <c r="M93" s="104"/>
      <c r="N93" s="104"/>
      <c r="O93" s="104"/>
      <c r="P93" s="109"/>
      <c r="Q93" s="109"/>
      <c r="R93" s="109"/>
      <c r="S93" s="109"/>
      <c r="T93" s="109"/>
      <c r="U93" s="109"/>
      <c r="V93" s="109"/>
      <c r="W93" s="109"/>
      <c r="X93" s="109"/>
      <c r="Y93" s="117"/>
    </row>
    <row r="94" s="8" customFormat="1" ht="30" customHeight="1" spans="1:25">
      <c r="A94" s="102"/>
      <c r="B94" s="37" t="s">
        <v>200</v>
      </c>
      <c r="C94" s="37"/>
      <c r="D94" s="103"/>
      <c r="E94" s="103"/>
      <c r="F94" s="103"/>
      <c r="G94" s="104"/>
      <c r="H94" s="104"/>
      <c r="I94" s="104"/>
      <c r="J94" s="104"/>
      <c r="K94" s="104"/>
      <c r="L94" s="104"/>
      <c r="M94" s="104"/>
      <c r="N94" s="104"/>
      <c r="O94" s="104"/>
      <c r="P94" s="109"/>
      <c r="Q94" s="109"/>
      <c r="R94" s="109"/>
      <c r="S94" s="109"/>
      <c r="T94" s="109"/>
      <c r="U94" s="109"/>
      <c r="V94" s="109"/>
      <c r="W94" s="109"/>
      <c r="X94" s="109"/>
      <c r="Y94" s="117"/>
    </row>
    <row r="95" s="9" customFormat="1" ht="30" customHeight="1" spans="1:25">
      <c r="A95" s="29">
        <v>26</v>
      </c>
      <c r="B95" s="34" t="s">
        <v>256</v>
      </c>
      <c r="C95" s="34"/>
      <c r="D95" s="100"/>
      <c r="E95" s="100"/>
      <c r="F95" s="100"/>
      <c r="G95" s="32"/>
      <c r="H95" s="30">
        <v>237.5</v>
      </c>
      <c r="I95" s="30">
        <v>237.5</v>
      </c>
      <c r="J95" s="32"/>
      <c r="K95" s="32"/>
      <c r="L95" s="32"/>
      <c r="M95" s="32"/>
      <c r="N95" s="32"/>
      <c r="O95" s="32"/>
      <c r="P95" s="112">
        <f>P96</f>
        <v>1000</v>
      </c>
      <c r="Q95" s="112">
        <f t="shared" ref="Q95:X95" si="9">Q96</f>
        <v>3200</v>
      </c>
      <c r="R95" s="112"/>
      <c r="S95" s="112"/>
      <c r="T95" s="112"/>
      <c r="U95" s="112">
        <f t="shared" si="9"/>
        <v>1000</v>
      </c>
      <c r="V95" s="112">
        <f t="shared" si="9"/>
        <v>3200</v>
      </c>
      <c r="W95" s="112">
        <f t="shared" si="9"/>
        <v>720</v>
      </c>
      <c r="X95" s="112">
        <f t="shared" si="9"/>
        <v>2304</v>
      </c>
      <c r="Y95" s="118"/>
    </row>
    <row r="96" s="8" customFormat="1" ht="43" customHeight="1" spans="1:25">
      <c r="A96" s="102">
        <v>27</v>
      </c>
      <c r="B96" s="37" t="s">
        <v>257</v>
      </c>
      <c r="C96" s="37"/>
      <c r="D96" s="103"/>
      <c r="E96" s="103"/>
      <c r="F96" s="103"/>
      <c r="G96" s="104"/>
      <c r="H96" s="35">
        <v>237.5</v>
      </c>
      <c r="I96" s="35">
        <v>237.5</v>
      </c>
      <c r="J96" s="104"/>
      <c r="K96" s="104"/>
      <c r="L96" s="104"/>
      <c r="M96" s="104"/>
      <c r="N96" s="104"/>
      <c r="O96" s="104"/>
      <c r="P96" s="109">
        <f>P97</f>
        <v>1000</v>
      </c>
      <c r="Q96" s="109">
        <f t="shared" ref="Q96:X96" si="10">Q97</f>
        <v>3200</v>
      </c>
      <c r="R96" s="109"/>
      <c r="S96" s="109"/>
      <c r="T96" s="109"/>
      <c r="U96" s="109">
        <f t="shared" si="10"/>
        <v>1000</v>
      </c>
      <c r="V96" s="109">
        <f t="shared" si="10"/>
        <v>3200</v>
      </c>
      <c r="W96" s="109">
        <f t="shared" si="10"/>
        <v>720</v>
      </c>
      <c r="X96" s="109">
        <f t="shared" si="10"/>
        <v>2304</v>
      </c>
      <c r="Y96" s="117"/>
    </row>
    <row r="97" s="10" customFormat="1" ht="115" customHeight="1" spans="1:25">
      <c r="A97" s="92">
        <v>27.1</v>
      </c>
      <c r="B97" s="37" t="s">
        <v>258</v>
      </c>
      <c r="C97" s="35" t="s">
        <v>259</v>
      </c>
      <c r="D97" s="35" t="s">
        <v>223</v>
      </c>
      <c r="E97" s="35" t="s">
        <v>38</v>
      </c>
      <c r="F97" s="35" t="s">
        <v>231</v>
      </c>
      <c r="G97" s="37" t="s">
        <v>260</v>
      </c>
      <c r="H97" s="35">
        <v>237.5</v>
      </c>
      <c r="I97" s="35">
        <v>237.5</v>
      </c>
      <c r="J97" s="55"/>
      <c r="K97" s="55"/>
      <c r="L97" s="55"/>
      <c r="M97" s="35">
        <v>2023.01</v>
      </c>
      <c r="N97" s="35">
        <v>2023.12</v>
      </c>
      <c r="O97" s="71" t="s">
        <v>226</v>
      </c>
      <c r="P97" s="69">
        <v>1000</v>
      </c>
      <c r="Q97" s="69">
        <v>3200</v>
      </c>
      <c r="R97" s="115"/>
      <c r="S97" s="115"/>
      <c r="T97" s="115"/>
      <c r="U97" s="69">
        <v>1000</v>
      </c>
      <c r="V97" s="69">
        <v>3200</v>
      </c>
      <c r="W97" s="69">
        <v>720</v>
      </c>
      <c r="X97" s="69">
        <v>2304</v>
      </c>
      <c r="Y97" s="60"/>
    </row>
    <row r="98" s="8" customFormat="1" ht="46" customHeight="1" spans="1:25">
      <c r="A98" s="102">
        <v>28</v>
      </c>
      <c r="B98" s="37" t="s">
        <v>261</v>
      </c>
      <c r="C98" s="37"/>
      <c r="D98" s="103"/>
      <c r="E98" s="103"/>
      <c r="F98" s="103"/>
      <c r="G98" s="104"/>
      <c r="H98" s="104"/>
      <c r="I98" s="104"/>
      <c r="J98" s="104"/>
      <c r="K98" s="104"/>
      <c r="L98" s="104"/>
      <c r="M98" s="104"/>
      <c r="N98" s="104"/>
      <c r="O98" s="104"/>
      <c r="P98" s="109"/>
      <c r="Q98" s="109"/>
      <c r="R98" s="109"/>
      <c r="S98" s="109"/>
      <c r="T98" s="109"/>
      <c r="U98" s="109"/>
      <c r="V98" s="109"/>
      <c r="W98" s="109"/>
      <c r="X98" s="109"/>
      <c r="Y98" s="117"/>
    </row>
    <row r="99" s="8" customFormat="1" ht="30" customHeight="1" spans="1:25">
      <c r="A99" s="102"/>
      <c r="B99" s="37" t="s">
        <v>200</v>
      </c>
      <c r="C99" s="37"/>
      <c r="D99" s="103"/>
      <c r="E99" s="103"/>
      <c r="F99" s="103"/>
      <c r="G99" s="104"/>
      <c r="H99" s="104"/>
      <c r="I99" s="104"/>
      <c r="J99" s="104"/>
      <c r="K99" s="104"/>
      <c r="L99" s="104"/>
      <c r="M99" s="104"/>
      <c r="N99" s="104"/>
      <c r="O99" s="104"/>
      <c r="P99" s="109"/>
      <c r="Q99" s="109"/>
      <c r="R99" s="109"/>
      <c r="S99" s="109"/>
      <c r="T99" s="109"/>
      <c r="U99" s="109"/>
      <c r="V99" s="109"/>
      <c r="W99" s="109"/>
      <c r="X99" s="109"/>
      <c r="Y99" s="117"/>
    </row>
    <row r="100" s="8" customFormat="1" ht="30" customHeight="1" spans="1:25">
      <c r="A100" s="102">
        <v>29</v>
      </c>
      <c r="B100" s="37" t="s">
        <v>262</v>
      </c>
      <c r="C100" s="37"/>
      <c r="D100" s="103"/>
      <c r="E100" s="103"/>
      <c r="F100" s="103"/>
      <c r="G100" s="104"/>
      <c r="H100" s="104"/>
      <c r="I100" s="104"/>
      <c r="J100" s="104"/>
      <c r="K100" s="104"/>
      <c r="L100" s="104"/>
      <c r="M100" s="104"/>
      <c r="N100" s="104"/>
      <c r="O100" s="104"/>
      <c r="P100" s="109"/>
      <c r="Q100" s="109"/>
      <c r="R100" s="109"/>
      <c r="S100" s="109"/>
      <c r="T100" s="109"/>
      <c r="U100" s="109"/>
      <c r="V100" s="109"/>
      <c r="W100" s="109"/>
      <c r="X100" s="109"/>
      <c r="Y100" s="117"/>
    </row>
    <row r="101" s="8" customFormat="1" ht="30" customHeight="1" spans="1:25">
      <c r="A101" s="102"/>
      <c r="B101" s="37" t="s">
        <v>200</v>
      </c>
      <c r="C101" s="37"/>
      <c r="D101" s="103"/>
      <c r="E101" s="103"/>
      <c r="F101" s="103"/>
      <c r="G101" s="104"/>
      <c r="H101" s="104"/>
      <c r="I101" s="104"/>
      <c r="J101" s="104"/>
      <c r="K101" s="104"/>
      <c r="L101" s="104"/>
      <c r="M101" s="104"/>
      <c r="N101" s="104"/>
      <c r="O101" s="104"/>
      <c r="P101" s="109"/>
      <c r="Q101" s="109"/>
      <c r="R101" s="109"/>
      <c r="S101" s="109"/>
      <c r="T101" s="109"/>
      <c r="U101" s="109"/>
      <c r="V101" s="109"/>
      <c r="W101" s="109"/>
      <c r="X101" s="109"/>
      <c r="Y101" s="117"/>
    </row>
    <row r="102" s="11" customFormat="1" ht="40" customHeight="1" spans="1:25">
      <c r="A102" s="102">
        <v>30</v>
      </c>
      <c r="B102" s="37" t="s">
        <v>263</v>
      </c>
      <c r="C102" s="37"/>
      <c r="D102" s="107"/>
      <c r="E102" s="107"/>
      <c r="F102" s="107"/>
      <c r="G102" s="104"/>
      <c r="H102" s="104"/>
      <c r="I102" s="104"/>
      <c r="J102" s="104"/>
      <c r="K102" s="104"/>
      <c r="L102" s="104"/>
      <c r="M102" s="104"/>
      <c r="N102" s="104"/>
      <c r="O102" s="104"/>
      <c r="P102" s="109"/>
      <c r="Q102" s="109"/>
      <c r="R102" s="109"/>
      <c r="S102" s="109"/>
      <c r="T102" s="109"/>
      <c r="U102" s="109"/>
      <c r="V102" s="109"/>
      <c r="W102" s="109"/>
      <c r="X102" s="109"/>
      <c r="Y102" s="102"/>
    </row>
    <row r="103" s="11" customFormat="1" ht="30" customHeight="1" spans="1:25">
      <c r="A103" s="102"/>
      <c r="B103" s="37" t="s">
        <v>200</v>
      </c>
      <c r="C103" s="37"/>
      <c r="D103" s="107"/>
      <c r="E103" s="107"/>
      <c r="F103" s="107"/>
      <c r="G103" s="104"/>
      <c r="H103" s="104"/>
      <c r="I103" s="104"/>
      <c r="J103" s="104"/>
      <c r="K103" s="104"/>
      <c r="L103" s="104"/>
      <c r="M103" s="104"/>
      <c r="N103" s="104"/>
      <c r="O103" s="104"/>
      <c r="P103" s="109"/>
      <c r="Q103" s="109"/>
      <c r="R103" s="109"/>
      <c r="S103" s="109"/>
      <c r="T103" s="109"/>
      <c r="U103" s="109"/>
      <c r="V103" s="109"/>
      <c r="W103" s="109"/>
      <c r="X103" s="109"/>
      <c r="Y103" s="102"/>
    </row>
    <row r="104" s="11" customFormat="1" ht="30" customHeight="1" spans="1:25">
      <c r="A104" s="102">
        <v>31</v>
      </c>
      <c r="B104" s="37" t="s">
        <v>202</v>
      </c>
      <c r="C104" s="37"/>
      <c r="D104" s="107"/>
      <c r="E104" s="107"/>
      <c r="F104" s="107"/>
      <c r="G104" s="104"/>
      <c r="H104" s="104"/>
      <c r="I104" s="104"/>
      <c r="J104" s="104"/>
      <c r="K104" s="104"/>
      <c r="L104" s="104"/>
      <c r="M104" s="104"/>
      <c r="N104" s="104"/>
      <c r="O104" s="104"/>
      <c r="P104" s="109"/>
      <c r="Q104" s="109"/>
      <c r="R104" s="109"/>
      <c r="S104" s="109"/>
      <c r="T104" s="109"/>
      <c r="U104" s="109"/>
      <c r="V104" s="109"/>
      <c r="W104" s="109"/>
      <c r="X104" s="109"/>
      <c r="Y104" s="102"/>
    </row>
    <row r="105" s="11" customFormat="1" ht="30" customHeight="1" spans="1:25">
      <c r="A105" s="102"/>
      <c r="B105" s="37" t="s">
        <v>200</v>
      </c>
      <c r="C105" s="37"/>
      <c r="D105" s="107"/>
      <c r="E105" s="107"/>
      <c r="F105" s="107"/>
      <c r="G105" s="104"/>
      <c r="H105" s="104"/>
      <c r="I105" s="104"/>
      <c r="J105" s="104"/>
      <c r="K105" s="104"/>
      <c r="L105" s="104"/>
      <c r="M105" s="104"/>
      <c r="N105" s="104"/>
      <c r="O105" s="104"/>
      <c r="P105" s="109"/>
      <c r="Q105" s="109"/>
      <c r="R105" s="109"/>
      <c r="S105" s="109"/>
      <c r="T105" s="109"/>
      <c r="U105" s="109"/>
      <c r="V105" s="109"/>
      <c r="W105" s="109"/>
      <c r="X105" s="109"/>
      <c r="Y105" s="102"/>
    </row>
    <row r="106" s="11" customFormat="1" ht="30" customHeight="1" spans="1:25">
      <c r="A106" s="102">
        <v>32</v>
      </c>
      <c r="B106" s="34" t="s">
        <v>264</v>
      </c>
      <c r="C106" s="34"/>
      <c r="D106" s="107"/>
      <c r="E106" s="107"/>
      <c r="F106" s="107"/>
      <c r="G106" s="104"/>
      <c r="H106" s="101">
        <v>97.67</v>
      </c>
      <c r="I106" s="101">
        <v>97.67</v>
      </c>
      <c r="J106" s="104"/>
      <c r="K106" s="104"/>
      <c r="L106" s="104"/>
      <c r="M106" s="104"/>
      <c r="N106" s="104"/>
      <c r="O106" s="104"/>
      <c r="P106" s="112">
        <f>P107</f>
        <v>586</v>
      </c>
      <c r="Q106" s="112">
        <f t="shared" ref="Q106:X106" si="11">Q107</f>
        <v>2273</v>
      </c>
      <c r="R106" s="112">
        <f t="shared" si="11"/>
        <v>1</v>
      </c>
      <c r="S106" s="112">
        <f t="shared" si="11"/>
        <v>1</v>
      </c>
      <c r="T106" s="112">
        <f t="shared" si="11"/>
        <v>14</v>
      </c>
      <c r="U106" s="112">
        <f t="shared" si="11"/>
        <v>586</v>
      </c>
      <c r="V106" s="112">
        <f t="shared" si="11"/>
        <v>2273</v>
      </c>
      <c r="W106" s="112">
        <f t="shared" si="11"/>
        <v>33</v>
      </c>
      <c r="X106" s="112">
        <f t="shared" si="11"/>
        <v>89</v>
      </c>
      <c r="Y106" s="102"/>
    </row>
    <row r="107" s="11" customFormat="1" ht="30" customHeight="1" spans="1:25">
      <c r="A107" s="102">
        <v>33</v>
      </c>
      <c r="B107" s="37" t="s">
        <v>265</v>
      </c>
      <c r="C107" s="37"/>
      <c r="D107" s="107"/>
      <c r="E107" s="107"/>
      <c r="F107" s="107"/>
      <c r="G107" s="104"/>
      <c r="H107" s="104"/>
      <c r="I107" s="104"/>
      <c r="J107" s="104"/>
      <c r="K107" s="104"/>
      <c r="L107" s="104"/>
      <c r="M107" s="104"/>
      <c r="N107" s="104"/>
      <c r="O107" s="104"/>
      <c r="P107" s="109">
        <f>P110</f>
        <v>586</v>
      </c>
      <c r="Q107" s="109">
        <f t="shared" ref="Q107:X107" si="12">Q110</f>
        <v>2273</v>
      </c>
      <c r="R107" s="109">
        <f t="shared" si="12"/>
        <v>1</v>
      </c>
      <c r="S107" s="109">
        <f t="shared" si="12"/>
        <v>1</v>
      </c>
      <c r="T107" s="109">
        <f t="shared" si="12"/>
        <v>14</v>
      </c>
      <c r="U107" s="109">
        <f t="shared" si="12"/>
        <v>586</v>
      </c>
      <c r="V107" s="109">
        <f t="shared" si="12"/>
        <v>2273</v>
      </c>
      <c r="W107" s="109">
        <f t="shared" si="12"/>
        <v>33</v>
      </c>
      <c r="X107" s="109">
        <f t="shared" si="12"/>
        <v>89</v>
      </c>
      <c r="Y107" s="102"/>
    </row>
    <row r="108" s="11" customFormat="1" ht="30" customHeight="1" spans="1:25">
      <c r="A108" s="102"/>
      <c r="B108" s="37" t="s">
        <v>200</v>
      </c>
      <c r="C108" s="37"/>
      <c r="D108" s="107"/>
      <c r="E108" s="107"/>
      <c r="F108" s="107"/>
      <c r="G108" s="104"/>
      <c r="H108" s="104"/>
      <c r="I108" s="104"/>
      <c r="J108" s="104"/>
      <c r="K108" s="104"/>
      <c r="L108" s="104"/>
      <c r="M108" s="104"/>
      <c r="N108" s="104"/>
      <c r="O108" s="104"/>
      <c r="P108" s="109"/>
      <c r="Q108" s="109"/>
      <c r="R108" s="109"/>
      <c r="S108" s="109"/>
      <c r="T108" s="109"/>
      <c r="U108" s="109"/>
      <c r="V108" s="109"/>
      <c r="W108" s="109"/>
      <c r="X108" s="109"/>
      <c r="Y108" s="102"/>
    </row>
    <row r="109" s="11" customFormat="1" ht="30" customHeight="1" spans="1:25">
      <c r="A109" s="102">
        <v>34</v>
      </c>
      <c r="B109" s="37" t="s">
        <v>266</v>
      </c>
      <c r="C109" s="37"/>
      <c r="D109" s="107"/>
      <c r="E109" s="107"/>
      <c r="F109" s="107"/>
      <c r="G109" s="104"/>
      <c r="H109" s="55">
        <f>H110+H111</f>
        <v>97.67</v>
      </c>
      <c r="I109" s="55">
        <f>I110+I111</f>
        <v>97.67</v>
      </c>
      <c r="J109" s="104"/>
      <c r="K109" s="104"/>
      <c r="L109" s="104"/>
      <c r="M109" s="104"/>
      <c r="N109" s="104"/>
      <c r="O109" s="104"/>
      <c r="P109" s="109"/>
      <c r="Q109" s="109"/>
      <c r="R109" s="109"/>
      <c r="S109" s="109"/>
      <c r="T109" s="109"/>
      <c r="U109" s="109"/>
      <c r="V109" s="109"/>
      <c r="W109" s="109"/>
      <c r="X109" s="109"/>
      <c r="Y109" s="102"/>
    </row>
    <row r="110" s="12" customFormat="1" ht="72" customHeight="1" spans="1:25">
      <c r="A110" s="92">
        <v>34.1</v>
      </c>
      <c r="B110" s="37" t="s">
        <v>267</v>
      </c>
      <c r="C110" s="37" t="s">
        <v>35</v>
      </c>
      <c r="D110" s="35" t="s">
        <v>98</v>
      </c>
      <c r="E110" s="35" t="s">
        <v>99</v>
      </c>
      <c r="F110" s="35" t="s">
        <v>38</v>
      </c>
      <c r="G110" s="71" t="s">
        <v>268</v>
      </c>
      <c r="H110" s="55">
        <f>SUM(I110:L110)</f>
        <v>71.68</v>
      </c>
      <c r="I110" s="55">
        <v>71.68</v>
      </c>
      <c r="J110" s="55"/>
      <c r="K110" s="55"/>
      <c r="L110" s="55"/>
      <c r="M110" s="56" t="s">
        <v>91</v>
      </c>
      <c r="N110" s="56" t="s">
        <v>80</v>
      </c>
      <c r="O110" s="55"/>
      <c r="P110" s="69">
        <v>586</v>
      </c>
      <c r="Q110" s="115">
        <v>2273</v>
      </c>
      <c r="R110" s="115">
        <v>1</v>
      </c>
      <c r="S110" s="115">
        <v>1</v>
      </c>
      <c r="T110" s="115">
        <v>14</v>
      </c>
      <c r="U110" s="69">
        <v>586</v>
      </c>
      <c r="V110" s="115">
        <v>2273</v>
      </c>
      <c r="W110" s="115">
        <v>33</v>
      </c>
      <c r="X110" s="69">
        <v>89</v>
      </c>
      <c r="Y110" s="92"/>
    </row>
    <row r="111" s="12" customFormat="1" ht="102" customHeight="1" spans="1:25">
      <c r="A111" s="92">
        <v>34.2</v>
      </c>
      <c r="B111" s="36" t="s">
        <v>269</v>
      </c>
      <c r="C111" s="35" t="s">
        <v>35</v>
      </c>
      <c r="D111" s="35" t="s">
        <v>270</v>
      </c>
      <c r="E111" s="35" t="s">
        <v>89</v>
      </c>
      <c r="F111" s="35" t="s">
        <v>38</v>
      </c>
      <c r="G111" s="37" t="s">
        <v>271</v>
      </c>
      <c r="H111" s="38">
        <f>I111+J111+K111+L111</f>
        <v>25.99</v>
      </c>
      <c r="I111" s="38">
        <v>25.99</v>
      </c>
      <c r="J111" s="38"/>
      <c r="K111" s="38"/>
      <c r="L111" s="38"/>
      <c r="M111" s="56" t="s">
        <v>91</v>
      </c>
      <c r="N111" s="56" t="s">
        <v>80</v>
      </c>
      <c r="O111" s="71" t="s">
        <v>272</v>
      </c>
      <c r="P111" s="69">
        <v>313</v>
      </c>
      <c r="Q111" s="69">
        <v>1197</v>
      </c>
      <c r="R111" s="69">
        <v>1</v>
      </c>
      <c r="S111" s="69">
        <v>1</v>
      </c>
      <c r="T111" s="69">
        <v>7</v>
      </c>
      <c r="U111" s="69">
        <v>93</v>
      </c>
      <c r="V111" s="69">
        <v>304</v>
      </c>
      <c r="W111" s="69">
        <v>93</v>
      </c>
      <c r="X111" s="69">
        <v>304</v>
      </c>
      <c r="Y111" s="97"/>
    </row>
    <row r="112" s="11" customFormat="1" ht="38" customHeight="1" spans="1:25">
      <c r="A112" s="102">
        <v>35</v>
      </c>
      <c r="B112" s="37" t="s">
        <v>273</v>
      </c>
      <c r="C112" s="37"/>
      <c r="D112" s="107"/>
      <c r="E112" s="107"/>
      <c r="F112" s="107"/>
      <c r="G112" s="104"/>
      <c r="H112" s="104"/>
      <c r="I112" s="104"/>
      <c r="J112" s="104"/>
      <c r="K112" s="104"/>
      <c r="L112" s="104"/>
      <c r="M112" s="104"/>
      <c r="N112" s="104"/>
      <c r="O112" s="104"/>
      <c r="P112" s="109"/>
      <c r="Q112" s="109"/>
      <c r="R112" s="109"/>
      <c r="S112" s="109"/>
      <c r="T112" s="109"/>
      <c r="U112" s="109"/>
      <c r="V112" s="109"/>
      <c r="W112" s="109"/>
      <c r="X112" s="109"/>
      <c r="Y112" s="102"/>
    </row>
    <row r="113" s="11" customFormat="1" ht="30" customHeight="1" spans="1:25">
      <c r="A113" s="102"/>
      <c r="B113" s="37" t="s">
        <v>200</v>
      </c>
      <c r="C113" s="37"/>
      <c r="D113" s="107"/>
      <c r="E113" s="107"/>
      <c r="F113" s="107"/>
      <c r="G113" s="104"/>
      <c r="H113" s="104"/>
      <c r="I113" s="104"/>
      <c r="J113" s="104"/>
      <c r="K113" s="104"/>
      <c r="L113" s="104"/>
      <c r="M113" s="104"/>
      <c r="N113" s="104"/>
      <c r="O113" s="104"/>
      <c r="P113" s="109"/>
      <c r="Q113" s="109"/>
      <c r="R113" s="109"/>
      <c r="S113" s="109"/>
      <c r="T113" s="109"/>
      <c r="U113" s="109"/>
      <c r="V113" s="109"/>
      <c r="W113" s="109"/>
      <c r="X113" s="109"/>
      <c r="Y113" s="102"/>
    </row>
    <row r="114" s="11" customFormat="1" ht="30" customHeight="1" spans="1:25">
      <c r="A114" s="102">
        <v>36</v>
      </c>
      <c r="B114" s="34" t="s">
        <v>274</v>
      </c>
      <c r="C114" s="34"/>
      <c r="D114" s="107"/>
      <c r="E114" s="107"/>
      <c r="F114" s="107"/>
      <c r="G114" s="104"/>
      <c r="H114" s="104"/>
      <c r="I114" s="104"/>
      <c r="J114" s="104"/>
      <c r="K114" s="104"/>
      <c r="L114" s="104"/>
      <c r="M114" s="104"/>
      <c r="N114" s="104"/>
      <c r="O114" s="104"/>
      <c r="P114" s="109"/>
      <c r="Q114" s="109"/>
      <c r="R114" s="109"/>
      <c r="S114" s="109"/>
      <c r="T114" s="109"/>
      <c r="U114" s="109"/>
      <c r="V114" s="109"/>
      <c r="W114" s="109"/>
      <c r="X114" s="109"/>
      <c r="Y114" s="102"/>
    </row>
    <row r="115" s="11" customFormat="1" ht="39" customHeight="1" spans="1:25">
      <c r="A115" s="102">
        <v>37</v>
      </c>
      <c r="B115" s="37" t="s">
        <v>275</v>
      </c>
      <c r="C115" s="37"/>
      <c r="D115" s="107"/>
      <c r="E115" s="107"/>
      <c r="F115" s="107"/>
      <c r="G115" s="104"/>
      <c r="H115" s="104"/>
      <c r="I115" s="104"/>
      <c r="J115" s="104"/>
      <c r="K115" s="104"/>
      <c r="L115" s="104"/>
      <c r="M115" s="104"/>
      <c r="N115" s="104"/>
      <c r="O115" s="104"/>
      <c r="P115" s="109"/>
      <c r="Q115" s="109"/>
      <c r="R115" s="109"/>
      <c r="S115" s="109"/>
      <c r="T115" s="109"/>
      <c r="U115" s="109"/>
      <c r="V115" s="109"/>
      <c r="W115" s="109"/>
      <c r="X115" s="109"/>
      <c r="Y115" s="102"/>
    </row>
    <row r="116" s="11" customFormat="1" ht="30" customHeight="1" spans="1:25">
      <c r="A116" s="102"/>
      <c r="B116" s="37" t="s">
        <v>200</v>
      </c>
      <c r="C116" s="37"/>
      <c r="D116" s="107"/>
      <c r="E116" s="107"/>
      <c r="F116" s="107"/>
      <c r="G116" s="104"/>
      <c r="H116" s="104"/>
      <c r="I116" s="104"/>
      <c r="J116" s="104"/>
      <c r="K116" s="104"/>
      <c r="L116" s="104"/>
      <c r="M116" s="104"/>
      <c r="N116" s="104"/>
      <c r="O116" s="104"/>
      <c r="P116" s="109"/>
      <c r="Q116" s="109"/>
      <c r="R116" s="109"/>
      <c r="S116" s="109"/>
      <c r="T116" s="109"/>
      <c r="U116" s="109"/>
      <c r="V116" s="109"/>
      <c r="W116" s="109"/>
      <c r="X116" s="109"/>
      <c r="Y116" s="102"/>
    </row>
    <row r="117" s="11" customFormat="1" ht="37" customHeight="1" spans="1:25">
      <c r="A117" s="102">
        <v>38</v>
      </c>
      <c r="B117" s="37" t="s">
        <v>276</v>
      </c>
      <c r="C117" s="37"/>
      <c r="D117" s="107"/>
      <c r="E117" s="107"/>
      <c r="F117" s="107"/>
      <c r="G117" s="104"/>
      <c r="H117" s="104"/>
      <c r="I117" s="104"/>
      <c r="J117" s="104"/>
      <c r="K117" s="104"/>
      <c r="L117" s="104"/>
      <c r="M117" s="104"/>
      <c r="N117" s="104"/>
      <c r="O117" s="104"/>
      <c r="P117" s="109"/>
      <c r="Q117" s="109"/>
      <c r="R117" s="109"/>
      <c r="S117" s="109"/>
      <c r="T117" s="109"/>
      <c r="U117" s="109"/>
      <c r="V117" s="109"/>
      <c r="W117" s="109"/>
      <c r="X117" s="109"/>
      <c r="Y117" s="102"/>
    </row>
    <row r="118" s="11" customFormat="1" ht="30" customHeight="1" spans="1:25">
      <c r="A118" s="102"/>
      <c r="B118" s="37" t="s">
        <v>200</v>
      </c>
      <c r="C118" s="37"/>
      <c r="D118" s="107"/>
      <c r="E118" s="107"/>
      <c r="F118" s="107"/>
      <c r="G118" s="104"/>
      <c r="H118" s="104"/>
      <c r="I118" s="104"/>
      <c r="J118" s="104"/>
      <c r="K118" s="104"/>
      <c r="L118" s="104"/>
      <c r="M118" s="104"/>
      <c r="N118" s="104"/>
      <c r="O118" s="104"/>
      <c r="P118" s="109"/>
      <c r="Q118" s="109"/>
      <c r="R118" s="109"/>
      <c r="S118" s="109"/>
      <c r="T118" s="109"/>
      <c r="U118" s="109"/>
      <c r="V118" s="109"/>
      <c r="W118" s="109"/>
      <c r="X118" s="109"/>
      <c r="Y118" s="102"/>
    </row>
    <row r="119" s="11" customFormat="1" ht="49" customHeight="1" spans="1:25">
      <c r="A119" s="102">
        <v>39</v>
      </c>
      <c r="B119" s="37" t="s">
        <v>277</v>
      </c>
      <c r="C119" s="37"/>
      <c r="D119" s="107"/>
      <c r="E119" s="107"/>
      <c r="F119" s="107"/>
      <c r="G119" s="104"/>
      <c r="H119" s="104"/>
      <c r="I119" s="104"/>
      <c r="J119" s="104"/>
      <c r="K119" s="104"/>
      <c r="L119" s="104"/>
      <c r="M119" s="104"/>
      <c r="N119" s="104"/>
      <c r="O119" s="104"/>
      <c r="P119" s="109"/>
      <c r="Q119" s="109"/>
      <c r="R119" s="109"/>
      <c r="S119" s="109"/>
      <c r="T119" s="109"/>
      <c r="U119" s="109"/>
      <c r="V119" s="109"/>
      <c r="W119" s="109"/>
      <c r="X119" s="109"/>
      <c r="Y119" s="102"/>
    </row>
    <row r="120" s="11" customFormat="1" ht="30" customHeight="1" spans="1:25">
      <c r="A120" s="102"/>
      <c r="B120" s="37" t="s">
        <v>200</v>
      </c>
      <c r="C120" s="37"/>
      <c r="D120" s="107"/>
      <c r="E120" s="107"/>
      <c r="F120" s="107"/>
      <c r="G120" s="104"/>
      <c r="H120" s="104"/>
      <c r="I120" s="104"/>
      <c r="J120" s="104"/>
      <c r="K120" s="104"/>
      <c r="L120" s="104"/>
      <c r="M120" s="104"/>
      <c r="N120" s="104"/>
      <c r="O120" s="104"/>
      <c r="P120" s="109"/>
      <c r="Q120" s="109"/>
      <c r="R120" s="109"/>
      <c r="S120" s="109"/>
      <c r="T120" s="109"/>
      <c r="U120" s="109"/>
      <c r="V120" s="109"/>
      <c r="W120" s="109"/>
      <c r="X120" s="109"/>
      <c r="Y120" s="102"/>
    </row>
    <row r="121" s="11" customFormat="1" ht="30" customHeight="1" spans="1:25">
      <c r="A121" s="102">
        <v>40</v>
      </c>
      <c r="B121" s="37" t="s">
        <v>278</v>
      </c>
      <c r="C121" s="37"/>
      <c r="D121" s="107"/>
      <c r="E121" s="107"/>
      <c r="F121" s="107"/>
      <c r="G121" s="104"/>
      <c r="H121" s="104"/>
      <c r="I121" s="104"/>
      <c r="J121" s="104"/>
      <c r="K121" s="104"/>
      <c r="L121" s="104"/>
      <c r="M121" s="104"/>
      <c r="N121" s="104"/>
      <c r="O121" s="104"/>
      <c r="P121" s="109"/>
      <c r="Q121" s="109"/>
      <c r="R121" s="109"/>
      <c r="S121" s="109"/>
      <c r="T121" s="109"/>
      <c r="U121" s="109"/>
      <c r="V121" s="109"/>
      <c r="W121" s="109"/>
      <c r="X121" s="109"/>
      <c r="Y121" s="102"/>
    </row>
    <row r="122" s="11" customFormat="1" ht="30" customHeight="1" spans="1:25">
      <c r="A122" s="102"/>
      <c r="B122" s="37" t="s">
        <v>200</v>
      </c>
      <c r="C122" s="37"/>
      <c r="D122" s="107"/>
      <c r="E122" s="107"/>
      <c r="F122" s="107"/>
      <c r="G122" s="104"/>
      <c r="H122" s="104"/>
      <c r="I122" s="104"/>
      <c r="J122" s="104"/>
      <c r="K122" s="104"/>
      <c r="L122" s="104"/>
      <c r="M122" s="104"/>
      <c r="N122" s="104"/>
      <c r="O122" s="104"/>
      <c r="P122" s="109"/>
      <c r="Q122" s="109"/>
      <c r="R122" s="109"/>
      <c r="S122" s="109"/>
      <c r="T122" s="109"/>
      <c r="U122" s="109"/>
      <c r="V122" s="109"/>
      <c r="W122" s="109"/>
      <c r="X122" s="109"/>
      <c r="Y122" s="102"/>
    </row>
    <row r="123" s="11" customFormat="1" ht="30" customHeight="1" spans="1:25">
      <c r="A123" s="102">
        <v>41</v>
      </c>
      <c r="B123" s="37" t="s">
        <v>279</v>
      </c>
      <c r="C123" s="37"/>
      <c r="D123" s="107"/>
      <c r="E123" s="107"/>
      <c r="F123" s="107"/>
      <c r="G123" s="104"/>
      <c r="H123" s="104"/>
      <c r="I123" s="104"/>
      <c r="J123" s="104"/>
      <c r="K123" s="104"/>
      <c r="L123" s="104"/>
      <c r="M123" s="104"/>
      <c r="N123" s="104"/>
      <c r="O123" s="104"/>
      <c r="P123" s="109"/>
      <c r="Q123" s="109"/>
      <c r="R123" s="109"/>
      <c r="S123" s="109"/>
      <c r="T123" s="109"/>
      <c r="U123" s="109"/>
      <c r="V123" s="109"/>
      <c r="W123" s="109"/>
      <c r="X123" s="109"/>
      <c r="Y123" s="102"/>
    </row>
    <row r="124" s="11" customFormat="1" ht="30" customHeight="1" spans="1:25">
      <c r="A124" s="102"/>
      <c r="B124" s="37" t="s">
        <v>200</v>
      </c>
      <c r="C124" s="37"/>
      <c r="D124" s="107"/>
      <c r="E124" s="107"/>
      <c r="F124" s="107"/>
      <c r="G124" s="104"/>
      <c r="H124" s="104"/>
      <c r="I124" s="104"/>
      <c r="J124" s="104"/>
      <c r="K124" s="104"/>
      <c r="L124" s="104"/>
      <c r="M124" s="104"/>
      <c r="N124" s="104"/>
      <c r="O124" s="104"/>
      <c r="P124" s="109"/>
      <c r="Q124" s="109"/>
      <c r="R124" s="109"/>
      <c r="S124" s="109"/>
      <c r="T124" s="109"/>
      <c r="U124" s="109"/>
      <c r="V124" s="109"/>
      <c r="W124" s="109"/>
      <c r="X124" s="109"/>
      <c r="Y124" s="102"/>
    </row>
    <row r="125" s="11" customFormat="1" ht="30" customHeight="1" spans="1:25">
      <c r="A125" s="102">
        <v>42</v>
      </c>
      <c r="B125" s="34" t="s">
        <v>280</v>
      </c>
      <c r="C125" s="34"/>
      <c r="D125" s="107"/>
      <c r="E125" s="107"/>
      <c r="F125" s="107"/>
      <c r="G125" s="32"/>
      <c r="H125" s="101">
        <f>H126+H128+H130+H132+H134+H135</f>
        <v>2344</v>
      </c>
      <c r="I125" s="101">
        <f>I126+I128+I130+I132+I134+I135</f>
        <v>1504</v>
      </c>
      <c r="J125" s="101">
        <f>J126+J128+J130+J132+J134+J135</f>
        <v>0</v>
      </c>
      <c r="K125" s="101">
        <f>K126+K128+K130+K132+K134+K135</f>
        <v>840</v>
      </c>
      <c r="L125" s="101">
        <f>L126+L128+L130+L132+L134+L135</f>
        <v>0</v>
      </c>
      <c r="M125" s="104"/>
      <c r="N125" s="104"/>
      <c r="O125" s="104"/>
      <c r="P125" s="112"/>
      <c r="Q125" s="112"/>
      <c r="R125" s="112"/>
      <c r="S125" s="112"/>
      <c r="T125" s="112"/>
      <c r="U125" s="112"/>
      <c r="V125" s="112"/>
      <c r="W125" s="112"/>
      <c r="X125" s="112"/>
      <c r="Y125" s="102"/>
    </row>
    <row r="126" s="11" customFormat="1" ht="40" customHeight="1" spans="1:25">
      <c r="A126" s="102">
        <v>43</v>
      </c>
      <c r="B126" s="37" t="s">
        <v>281</v>
      </c>
      <c r="C126" s="37"/>
      <c r="D126" s="107"/>
      <c r="E126" s="107"/>
      <c r="F126" s="107"/>
      <c r="G126" s="104"/>
      <c r="H126" s="55"/>
      <c r="I126" s="55"/>
      <c r="J126" s="55"/>
      <c r="K126" s="55"/>
      <c r="L126" s="55"/>
      <c r="M126" s="55"/>
      <c r="N126" s="104"/>
      <c r="O126" s="104"/>
      <c r="P126" s="109"/>
      <c r="Q126" s="109"/>
      <c r="R126" s="109"/>
      <c r="S126" s="109"/>
      <c r="T126" s="109"/>
      <c r="U126" s="109"/>
      <c r="V126" s="109"/>
      <c r="W126" s="109"/>
      <c r="X126" s="109"/>
      <c r="Y126" s="102"/>
    </row>
    <row r="127" s="12" customFormat="1" ht="35" customHeight="1" spans="1:25">
      <c r="A127" s="108"/>
      <c r="B127" s="37" t="s">
        <v>200</v>
      </c>
      <c r="C127" s="37"/>
      <c r="D127" s="36"/>
      <c r="E127" s="36"/>
      <c r="F127" s="96"/>
      <c r="G127" s="71"/>
      <c r="H127" s="55"/>
      <c r="I127" s="55"/>
      <c r="J127" s="55"/>
      <c r="K127" s="55"/>
      <c r="L127" s="55"/>
      <c r="M127" s="82"/>
      <c r="N127" s="82"/>
      <c r="O127" s="55"/>
      <c r="P127" s="55"/>
      <c r="Q127" s="55"/>
      <c r="R127" s="115"/>
      <c r="S127" s="115"/>
      <c r="T127" s="115"/>
      <c r="U127" s="115"/>
      <c r="V127" s="115"/>
      <c r="W127" s="115"/>
      <c r="X127" s="115"/>
      <c r="Y127" s="96"/>
    </row>
    <row r="128" s="11" customFormat="1" ht="30" customHeight="1" spans="1:25">
      <c r="A128" s="102">
        <v>44</v>
      </c>
      <c r="B128" s="37" t="s">
        <v>282</v>
      </c>
      <c r="C128" s="37"/>
      <c r="D128" s="107"/>
      <c r="E128" s="107"/>
      <c r="F128" s="107"/>
      <c r="G128" s="104"/>
      <c r="H128" s="104"/>
      <c r="I128" s="104"/>
      <c r="J128" s="104"/>
      <c r="K128" s="104"/>
      <c r="L128" s="104"/>
      <c r="M128" s="104"/>
      <c r="N128" s="104"/>
      <c r="O128" s="104"/>
      <c r="P128" s="109"/>
      <c r="Q128" s="109"/>
      <c r="R128" s="109"/>
      <c r="S128" s="109"/>
      <c r="T128" s="109"/>
      <c r="U128" s="109"/>
      <c r="V128" s="109"/>
      <c r="W128" s="109"/>
      <c r="X128" s="109"/>
      <c r="Y128" s="102"/>
    </row>
    <row r="129" s="11" customFormat="1" ht="30" customHeight="1" spans="1:25">
      <c r="A129" s="102"/>
      <c r="B129" s="37" t="s">
        <v>200</v>
      </c>
      <c r="C129" s="37"/>
      <c r="D129" s="107"/>
      <c r="E129" s="107"/>
      <c r="F129" s="107"/>
      <c r="G129" s="104"/>
      <c r="H129" s="104"/>
      <c r="I129" s="104"/>
      <c r="J129" s="104"/>
      <c r="K129" s="104"/>
      <c r="L129" s="104"/>
      <c r="M129" s="104"/>
      <c r="N129" s="104"/>
      <c r="O129" s="104"/>
      <c r="P129" s="109"/>
      <c r="Q129" s="109"/>
      <c r="R129" s="109"/>
      <c r="S129" s="109"/>
      <c r="T129" s="109"/>
      <c r="U129" s="109"/>
      <c r="V129" s="109"/>
      <c r="W129" s="109"/>
      <c r="X129" s="109"/>
      <c r="Y129" s="102"/>
    </row>
    <row r="130" s="11" customFormat="1" ht="30" customHeight="1" spans="1:25">
      <c r="A130" s="102">
        <v>45</v>
      </c>
      <c r="B130" s="37" t="s">
        <v>283</v>
      </c>
      <c r="C130" s="37"/>
      <c r="D130" s="107"/>
      <c r="E130" s="107"/>
      <c r="F130" s="107"/>
      <c r="G130" s="104"/>
      <c r="H130" s="104"/>
      <c r="I130" s="104"/>
      <c r="J130" s="104"/>
      <c r="K130" s="104"/>
      <c r="L130" s="104"/>
      <c r="M130" s="104"/>
      <c r="N130" s="104"/>
      <c r="O130" s="104"/>
      <c r="P130" s="109"/>
      <c r="Q130" s="109"/>
      <c r="R130" s="109"/>
      <c r="S130" s="109"/>
      <c r="T130" s="109"/>
      <c r="U130" s="109"/>
      <c r="V130" s="109"/>
      <c r="W130" s="109"/>
      <c r="X130" s="109"/>
      <c r="Y130" s="102"/>
    </row>
    <row r="131" s="11" customFormat="1" ht="30" customHeight="1" spans="1:25">
      <c r="A131" s="102"/>
      <c r="B131" s="37" t="s">
        <v>200</v>
      </c>
      <c r="C131" s="37"/>
      <c r="D131" s="107"/>
      <c r="E131" s="107"/>
      <c r="F131" s="107"/>
      <c r="G131" s="104"/>
      <c r="H131" s="104"/>
      <c r="I131" s="104"/>
      <c r="J131" s="104"/>
      <c r="K131" s="104"/>
      <c r="L131" s="104"/>
      <c r="M131" s="104"/>
      <c r="N131" s="104"/>
      <c r="O131" s="104"/>
      <c r="P131" s="109"/>
      <c r="Q131" s="109"/>
      <c r="R131" s="109"/>
      <c r="S131" s="109"/>
      <c r="T131" s="109"/>
      <c r="U131" s="109"/>
      <c r="V131" s="109"/>
      <c r="W131" s="109"/>
      <c r="X131" s="109"/>
      <c r="Y131" s="102"/>
    </row>
    <row r="132" s="11" customFormat="1" ht="30" customHeight="1" spans="1:25">
      <c r="A132" s="102">
        <v>46</v>
      </c>
      <c r="B132" s="37" t="s">
        <v>284</v>
      </c>
      <c r="C132" s="37"/>
      <c r="D132" s="107"/>
      <c r="E132" s="107"/>
      <c r="F132" s="107"/>
      <c r="G132" s="104"/>
      <c r="H132" s="104"/>
      <c r="I132" s="104"/>
      <c r="J132" s="104"/>
      <c r="K132" s="104"/>
      <c r="L132" s="104"/>
      <c r="M132" s="104"/>
      <c r="N132" s="104"/>
      <c r="O132" s="104"/>
      <c r="P132" s="109"/>
      <c r="Q132" s="109"/>
      <c r="R132" s="109"/>
      <c r="S132" s="109"/>
      <c r="T132" s="109"/>
      <c r="U132" s="109"/>
      <c r="V132" s="109"/>
      <c r="W132" s="109"/>
      <c r="X132" s="109"/>
      <c r="Y132" s="102"/>
    </row>
    <row r="133" s="11" customFormat="1" ht="30" customHeight="1" spans="1:25">
      <c r="A133" s="102"/>
      <c r="B133" s="37" t="s">
        <v>200</v>
      </c>
      <c r="C133" s="37"/>
      <c r="D133" s="107"/>
      <c r="E133" s="107"/>
      <c r="F133" s="107"/>
      <c r="G133" s="104"/>
      <c r="H133" s="104"/>
      <c r="I133" s="104"/>
      <c r="J133" s="104"/>
      <c r="K133" s="104"/>
      <c r="L133" s="104"/>
      <c r="M133" s="104"/>
      <c r="N133" s="104"/>
      <c r="O133" s="104"/>
      <c r="P133" s="109"/>
      <c r="Q133" s="109"/>
      <c r="R133" s="109"/>
      <c r="S133" s="109"/>
      <c r="T133" s="109"/>
      <c r="U133" s="109"/>
      <c r="V133" s="109"/>
      <c r="W133" s="109"/>
      <c r="X133" s="109"/>
      <c r="Y133" s="102"/>
    </row>
    <row r="134" s="11" customFormat="1" ht="30" customHeight="1" spans="1:25">
      <c r="A134" s="102">
        <v>47</v>
      </c>
      <c r="B134" s="37" t="s">
        <v>285</v>
      </c>
      <c r="C134" s="37"/>
      <c r="D134" s="107"/>
      <c r="E134" s="107"/>
      <c r="F134" s="107"/>
      <c r="G134" s="104"/>
      <c r="H134" s="38"/>
      <c r="I134" s="38"/>
      <c r="J134" s="38"/>
      <c r="K134" s="38"/>
      <c r="L134" s="38"/>
      <c r="M134" s="104"/>
      <c r="N134" s="104"/>
      <c r="O134" s="104"/>
      <c r="P134" s="109"/>
      <c r="Q134" s="109"/>
      <c r="R134" s="109"/>
      <c r="S134" s="109"/>
      <c r="T134" s="109"/>
      <c r="U134" s="109"/>
      <c r="V134" s="109"/>
      <c r="W134" s="109"/>
      <c r="X134" s="109"/>
      <c r="Y134" s="109"/>
    </row>
    <row r="135" s="11" customFormat="1" ht="30" customHeight="1" spans="1:25">
      <c r="A135" s="102">
        <v>48</v>
      </c>
      <c r="B135" s="37" t="s">
        <v>286</v>
      </c>
      <c r="C135" s="37"/>
      <c r="D135" s="107"/>
      <c r="E135" s="107"/>
      <c r="F135" s="107"/>
      <c r="G135" s="104"/>
      <c r="H135" s="38">
        <f>H136+H137+H138+H139</f>
        <v>2344</v>
      </c>
      <c r="I135" s="38">
        <f>I136+I137+I138+I139</f>
        <v>1504</v>
      </c>
      <c r="J135" s="38">
        <f>J136+J137+J138+J139</f>
        <v>0</v>
      </c>
      <c r="K135" s="38">
        <f>K136+K137+K138+K139</f>
        <v>840</v>
      </c>
      <c r="L135" s="38">
        <f>L136+L137+L138+L139</f>
        <v>0</v>
      </c>
      <c r="M135" s="104"/>
      <c r="N135" s="104"/>
      <c r="O135" s="104"/>
      <c r="P135" s="115">
        <f>SUM(P136:P139)</f>
        <v>1977</v>
      </c>
      <c r="Q135" s="115">
        <f t="shared" ref="Q135:X135" si="13">SUM(Q136:Q139)</f>
        <v>6791</v>
      </c>
      <c r="R135" s="115">
        <f t="shared" si="13"/>
        <v>67</v>
      </c>
      <c r="S135" s="115">
        <f t="shared" si="13"/>
        <v>48</v>
      </c>
      <c r="T135" s="115">
        <f t="shared" si="13"/>
        <v>533</v>
      </c>
      <c r="U135" s="115">
        <f t="shared" si="13"/>
        <v>1757</v>
      </c>
      <c r="V135" s="115">
        <f t="shared" si="13"/>
        <v>5748</v>
      </c>
      <c r="W135" s="115">
        <f t="shared" si="13"/>
        <v>504</v>
      </c>
      <c r="X135" s="115">
        <f t="shared" si="13"/>
        <v>1681</v>
      </c>
      <c r="Y135" s="92"/>
    </row>
    <row r="136" s="13" customFormat="1" ht="93" customHeight="1" spans="1:25">
      <c r="A136" s="35">
        <v>48.1</v>
      </c>
      <c r="B136" s="37" t="s">
        <v>287</v>
      </c>
      <c r="C136" s="35" t="s">
        <v>35</v>
      </c>
      <c r="D136" s="96" t="s">
        <v>191</v>
      </c>
      <c r="E136" s="96" t="s">
        <v>60</v>
      </c>
      <c r="F136" s="35" t="s">
        <v>38</v>
      </c>
      <c r="G136" s="71" t="s">
        <v>288</v>
      </c>
      <c r="H136" s="38">
        <f>I136+J136+K136+L136</f>
        <v>840</v>
      </c>
      <c r="I136" s="38"/>
      <c r="J136" s="38"/>
      <c r="K136" s="38">
        <v>840</v>
      </c>
      <c r="L136" s="38"/>
      <c r="M136" s="70">
        <v>44986</v>
      </c>
      <c r="N136" s="70">
        <v>45200</v>
      </c>
      <c r="O136" s="71" t="s">
        <v>289</v>
      </c>
      <c r="P136" s="69">
        <v>216</v>
      </c>
      <c r="Q136" s="69">
        <v>806</v>
      </c>
      <c r="R136" s="69">
        <v>1</v>
      </c>
      <c r="S136" s="69">
        <v>0</v>
      </c>
      <c r="T136" s="69">
        <v>3</v>
      </c>
      <c r="U136" s="69">
        <v>216</v>
      </c>
      <c r="V136" s="69">
        <v>806</v>
      </c>
      <c r="W136" s="69">
        <v>32</v>
      </c>
      <c r="X136" s="69">
        <v>167</v>
      </c>
      <c r="Y136" s="38"/>
    </row>
    <row r="137" s="13" customFormat="1" ht="102" customHeight="1" spans="1:25">
      <c r="A137" s="35">
        <v>48.2</v>
      </c>
      <c r="B137" s="37" t="s">
        <v>290</v>
      </c>
      <c r="C137" s="37" t="s">
        <v>35</v>
      </c>
      <c r="D137" s="36" t="s">
        <v>291</v>
      </c>
      <c r="E137" s="36" t="s">
        <v>72</v>
      </c>
      <c r="F137" s="35" t="s">
        <v>292</v>
      </c>
      <c r="G137" s="71" t="s">
        <v>293</v>
      </c>
      <c r="H137" s="55">
        <v>100</v>
      </c>
      <c r="I137" s="55">
        <v>100</v>
      </c>
      <c r="J137" s="55"/>
      <c r="K137" s="55"/>
      <c r="L137" s="55"/>
      <c r="M137" s="82">
        <v>44986</v>
      </c>
      <c r="N137" s="82">
        <v>45229</v>
      </c>
      <c r="O137" s="71" t="s">
        <v>294</v>
      </c>
      <c r="P137" s="55">
        <v>29</v>
      </c>
      <c r="Q137" s="55">
        <v>146</v>
      </c>
      <c r="R137" s="115">
        <v>1</v>
      </c>
      <c r="S137" s="115">
        <v>1</v>
      </c>
      <c r="T137" s="115">
        <v>3</v>
      </c>
      <c r="U137" s="115">
        <v>1</v>
      </c>
      <c r="V137" s="115">
        <v>4</v>
      </c>
      <c r="W137" s="115">
        <v>0</v>
      </c>
      <c r="X137" s="115">
        <v>0</v>
      </c>
      <c r="Y137" s="96"/>
    </row>
    <row r="138" s="13" customFormat="1" ht="89" customHeight="1" spans="1:25">
      <c r="A138" s="35">
        <v>48.3</v>
      </c>
      <c r="B138" s="37" t="s">
        <v>295</v>
      </c>
      <c r="C138" s="37" t="s">
        <v>35</v>
      </c>
      <c r="D138" s="35" t="s">
        <v>223</v>
      </c>
      <c r="E138" s="35" t="s">
        <v>223</v>
      </c>
      <c r="F138" s="35" t="s">
        <v>38</v>
      </c>
      <c r="G138" s="37" t="s">
        <v>296</v>
      </c>
      <c r="H138" s="38">
        <v>900</v>
      </c>
      <c r="I138" s="38">
        <v>900</v>
      </c>
      <c r="J138" s="104"/>
      <c r="K138" s="104"/>
      <c r="L138" s="104"/>
      <c r="M138" s="35">
        <v>2023.01</v>
      </c>
      <c r="N138" s="35">
        <v>2023.12</v>
      </c>
      <c r="O138" s="37" t="s">
        <v>297</v>
      </c>
      <c r="P138" s="115">
        <v>1530</v>
      </c>
      <c r="Q138" s="115">
        <v>4896</v>
      </c>
      <c r="R138" s="115">
        <v>64</v>
      </c>
      <c r="S138" s="115">
        <v>46</v>
      </c>
      <c r="T138" s="115">
        <v>512</v>
      </c>
      <c r="U138" s="115">
        <v>1530</v>
      </c>
      <c r="V138" s="115">
        <v>4896</v>
      </c>
      <c r="W138" s="115">
        <v>459</v>
      </c>
      <c r="X138" s="115">
        <v>1468</v>
      </c>
      <c r="Y138" s="134"/>
    </row>
    <row r="139" s="13" customFormat="1" ht="118" customHeight="1" spans="1:25">
      <c r="A139" s="108">
        <v>48.4</v>
      </c>
      <c r="B139" s="37" t="s">
        <v>298</v>
      </c>
      <c r="C139" s="37" t="s">
        <v>35</v>
      </c>
      <c r="D139" s="36" t="s">
        <v>291</v>
      </c>
      <c r="E139" s="36" t="s">
        <v>72</v>
      </c>
      <c r="F139" s="35" t="s">
        <v>38</v>
      </c>
      <c r="G139" s="71" t="s">
        <v>299</v>
      </c>
      <c r="H139" s="55">
        <v>504</v>
      </c>
      <c r="I139" s="55">
        <v>504</v>
      </c>
      <c r="J139" s="55"/>
      <c r="K139" s="55"/>
      <c r="L139" s="55"/>
      <c r="M139" s="82">
        <v>45047</v>
      </c>
      <c r="N139" s="82">
        <v>45229</v>
      </c>
      <c r="O139" s="55"/>
      <c r="P139" s="115">
        <v>202</v>
      </c>
      <c r="Q139" s="115">
        <v>943</v>
      </c>
      <c r="R139" s="115">
        <v>1</v>
      </c>
      <c r="S139" s="115">
        <v>1</v>
      </c>
      <c r="T139" s="115">
        <v>15</v>
      </c>
      <c r="U139" s="115">
        <v>10</v>
      </c>
      <c r="V139" s="115">
        <v>42</v>
      </c>
      <c r="W139" s="115">
        <v>13</v>
      </c>
      <c r="X139" s="115">
        <v>46</v>
      </c>
      <c r="Y139" s="96"/>
    </row>
    <row r="140" s="11" customFormat="1" ht="30" customHeight="1" spans="1:25">
      <c r="A140" s="102">
        <v>49</v>
      </c>
      <c r="B140" s="34" t="s">
        <v>300</v>
      </c>
      <c r="C140" s="34"/>
      <c r="D140" s="107"/>
      <c r="E140" s="107"/>
      <c r="F140" s="107"/>
      <c r="G140" s="104"/>
      <c r="H140" s="101">
        <f>H141+H143+H144+H146</f>
        <v>45</v>
      </c>
      <c r="I140" s="101">
        <f>I141+I143+I144+I146</f>
        <v>0</v>
      </c>
      <c r="J140" s="101">
        <f>J141+J143+J144+J146</f>
        <v>45</v>
      </c>
      <c r="K140" s="101">
        <f>K141+K143+K144+K146</f>
        <v>0</v>
      </c>
      <c r="L140" s="101">
        <f>L141+L143+L144+L146</f>
        <v>0</v>
      </c>
      <c r="M140" s="32"/>
      <c r="N140" s="32"/>
      <c r="O140" s="32"/>
      <c r="P140" s="129">
        <f>P143+P146</f>
        <v>87</v>
      </c>
      <c r="Q140" s="129">
        <f t="shared" ref="Q140:X140" si="14">Q143+Q146</f>
        <v>369</v>
      </c>
      <c r="R140" s="129">
        <f t="shared" si="14"/>
        <v>1</v>
      </c>
      <c r="S140" s="129">
        <f t="shared" si="14"/>
        <v>0</v>
      </c>
      <c r="T140" s="129">
        <f t="shared" si="14"/>
        <v>1</v>
      </c>
      <c r="U140" s="129">
        <f t="shared" si="14"/>
        <v>87</v>
      </c>
      <c r="V140" s="129">
        <f t="shared" si="14"/>
        <v>369</v>
      </c>
      <c r="W140" s="129">
        <f t="shared" si="14"/>
        <v>8</v>
      </c>
      <c r="X140" s="129">
        <f t="shared" si="14"/>
        <v>17</v>
      </c>
      <c r="Y140" s="92"/>
    </row>
    <row r="141" s="11" customFormat="1" ht="42" customHeight="1" spans="1:25">
      <c r="A141" s="102">
        <v>50</v>
      </c>
      <c r="B141" s="37" t="s">
        <v>301</v>
      </c>
      <c r="C141" s="37"/>
      <c r="D141" s="107"/>
      <c r="E141" s="107"/>
      <c r="F141" s="107"/>
      <c r="G141" s="104"/>
      <c r="H141" s="104"/>
      <c r="I141" s="104"/>
      <c r="J141" s="104"/>
      <c r="K141" s="104"/>
      <c r="L141" s="104"/>
      <c r="M141" s="104"/>
      <c r="N141" s="104"/>
      <c r="O141" s="104"/>
      <c r="P141" s="109"/>
      <c r="Q141" s="109"/>
      <c r="R141" s="109"/>
      <c r="S141" s="109"/>
      <c r="T141" s="109"/>
      <c r="U141" s="109"/>
      <c r="V141" s="109"/>
      <c r="W141" s="109"/>
      <c r="X141" s="109"/>
      <c r="Y141" s="102"/>
    </row>
    <row r="142" s="11" customFormat="1" ht="30" customHeight="1" spans="1:25">
      <c r="A142" s="102"/>
      <c r="B142" s="37" t="s">
        <v>200</v>
      </c>
      <c r="C142" s="37"/>
      <c r="D142" s="107"/>
      <c r="E142" s="107"/>
      <c r="F142" s="107"/>
      <c r="G142" s="104"/>
      <c r="H142" s="104"/>
      <c r="I142" s="104"/>
      <c r="J142" s="104"/>
      <c r="K142" s="104"/>
      <c r="L142" s="104"/>
      <c r="M142" s="104"/>
      <c r="N142" s="104"/>
      <c r="O142" s="104"/>
      <c r="P142" s="109"/>
      <c r="Q142" s="109"/>
      <c r="R142" s="109"/>
      <c r="S142" s="109"/>
      <c r="T142" s="109"/>
      <c r="U142" s="109"/>
      <c r="V142" s="109"/>
      <c r="W142" s="109"/>
      <c r="X142" s="109"/>
      <c r="Y142" s="102"/>
    </row>
    <row r="143" s="11" customFormat="1" ht="48" customHeight="1" spans="1:25">
      <c r="A143" s="102">
        <v>51</v>
      </c>
      <c r="B143" s="37" t="s">
        <v>302</v>
      </c>
      <c r="C143" s="37"/>
      <c r="D143" s="107"/>
      <c r="E143" s="107"/>
      <c r="F143" s="107"/>
      <c r="G143" s="104"/>
      <c r="H143" s="55"/>
      <c r="I143" s="55"/>
      <c r="J143" s="55"/>
      <c r="K143" s="55"/>
      <c r="L143" s="55"/>
      <c r="M143" s="104"/>
      <c r="N143" s="104"/>
      <c r="O143" s="104"/>
      <c r="P143" s="109"/>
      <c r="Q143" s="109"/>
      <c r="R143" s="109"/>
      <c r="S143" s="109"/>
      <c r="T143" s="109"/>
      <c r="U143" s="109"/>
      <c r="V143" s="109"/>
      <c r="W143" s="109"/>
      <c r="X143" s="109"/>
      <c r="Y143" s="102"/>
    </row>
    <row r="144" s="11" customFormat="1" ht="30" customHeight="1" spans="1:25">
      <c r="A144" s="102">
        <v>52</v>
      </c>
      <c r="B144" s="37" t="s">
        <v>303</v>
      </c>
      <c r="C144" s="37"/>
      <c r="D144" s="107"/>
      <c r="E144" s="107"/>
      <c r="F144" s="107"/>
      <c r="G144" s="104"/>
      <c r="H144" s="104"/>
      <c r="I144" s="104"/>
      <c r="J144" s="104"/>
      <c r="K144" s="104"/>
      <c r="L144" s="104"/>
      <c r="M144" s="104"/>
      <c r="N144" s="104"/>
      <c r="O144" s="104"/>
      <c r="P144" s="109"/>
      <c r="Q144" s="109"/>
      <c r="R144" s="109"/>
      <c r="S144" s="109"/>
      <c r="T144" s="109"/>
      <c r="U144" s="109"/>
      <c r="V144" s="109"/>
      <c r="W144" s="109"/>
      <c r="X144" s="109"/>
      <c r="Y144" s="102"/>
    </row>
    <row r="145" s="11" customFormat="1" ht="30" customHeight="1" spans="1:25">
      <c r="A145" s="102"/>
      <c r="B145" s="37" t="s">
        <v>200</v>
      </c>
      <c r="C145" s="37"/>
      <c r="D145" s="107"/>
      <c r="E145" s="107"/>
      <c r="F145" s="107"/>
      <c r="G145" s="104"/>
      <c r="H145" s="104"/>
      <c r="I145" s="104"/>
      <c r="J145" s="104"/>
      <c r="K145" s="104"/>
      <c r="L145" s="104"/>
      <c r="M145" s="104"/>
      <c r="N145" s="104"/>
      <c r="O145" s="104"/>
      <c r="P145" s="109"/>
      <c r="Q145" s="109"/>
      <c r="R145" s="109"/>
      <c r="S145" s="109"/>
      <c r="T145" s="109"/>
      <c r="U145" s="109"/>
      <c r="V145" s="109"/>
      <c r="W145" s="109"/>
      <c r="X145" s="109"/>
      <c r="Y145" s="102"/>
    </row>
    <row r="146" s="11" customFormat="1" ht="48" customHeight="1" spans="1:25">
      <c r="A146" s="119">
        <v>53</v>
      </c>
      <c r="B146" s="41" t="s">
        <v>304</v>
      </c>
      <c r="C146" s="41"/>
      <c r="D146" s="120"/>
      <c r="E146" s="120"/>
      <c r="F146" s="120"/>
      <c r="G146" s="121"/>
      <c r="H146" s="122">
        <f>H147</f>
        <v>45</v>
      </c>
      <c r="I146" s="122">
        <f>I147</f>
        <v>0</v>
      </c>
      <c r="J146" s="122">
        <f>J147</f>
        <v>45</v>
      </c>
      <c r="K146" s="122">
        <f>K147</f>
        <v>0</v>
      </c>
      <c r="L146" s="122">
        <f>L147</f>
        <v>0</v>
      </c>
      <c r="M146" s="121"/>
      <c r="N146" s="121"/>
      <c r="O146" s="121"/>
      <c r="P146" s="130">
        <f>P147</f>
        <v>87</v>
      </c>
      <c r="Q146" s="130">
        <f t="shared" ref="Q146:X146" si="15">Q147</f>
        <v>369</v>
      </c>
      <c r="R146" s="130">
        <f t="shared" si="15"/>
        <v>1</v>
      </c>
      <c r="S146" s="130">
        <f t="shared" si="15"/>
        <v>0</v>
      </c>
      <c r="T146" s="130">
        <f t="shared" si="15"/>
        <v>1</v>
      </c>
      <c r="U146" s="130">
        <f t="shared" si="15"/>
        <v>87</v>
      </c>
      <c r="V146" s="130">
        <f t="shared" si="15"/>
        <v>369</v>
      </c>
      <c r="W146" s="130">
        <f t="shared" si="15"/>
        <v>8</v>
      </c>
      <c r="X146" s="130">
        <f t="shared" si="15"/>
        <v>17</v>
      </c>
      <c r="Y146" s="119"/>
    </row>
    <row r="147" s="14" customFormat="1" ht="79" customHeight="1" spans="1:25">
      <c r="A147" s="35">
        <v>53.01</v>
      </c>
      <c r="B147" s="123" t="s">
        <v>305</v>
      </c>
      <c r="C147" s="35" t="s">
        <v>35</v>
      </c>
      <c r="D147" s="35" t="s">
        <v>67</v>
      </c>
      <c r="E147" s="35" t="s">
        <v>60</v>
      </c>
      <c r="F147" s="35" t="s">
        <v>306</v>
      </c>
      <c r="G147" s="55" t="s">
        <v>307</v>
      </c>
      <c r="H147" s="38">
        <f>I147+J147+K147+L147</f>
        <v>45</v>
      </c>
      <c r="I147" s="38"/>
      <c r="J147" s="55">
        <v>45</v>
      </c>
      <c r="K147" s="55"/>
      <c r="L147" s="55"/>
      <c r="M147" s="82">
        <v>44927</v>
      </c>
      <c r="N147" s="82">
        <v>45261</v>
      </c>
      <c r="O147" s="71" t="s">
        <v>308</v>
      </c>
      <c r="P147" s="115">
        <v>87</v>
      </c>
      <c r="Q147" s="115">
        <v>369</v>
      </c>
      <c r="R147" s="115">
        <v>1</v>
      </c>
      <c r="S147" s="115">
        <v>0</v>
      </c>
      <c r="T147" s="115">
        <v>1</v>
      </c>
      <c r="U147" s="115">
        <v>87</v>
      </c>
      <c r="V147" s="115">
        <v>369</v>
      </c>
      <c r="W147" s="115">
        <v>8</v>
      </c>
      <c r="X147" s="115">
        <v>17</v>
      </c>
      <c r="Y147" s="96"/>
    </row>
    <row r="148" s="11" customFormat="1" ht="30" customHeight="1" spans="1:25">
      <c r="A148" s="124">
        <v>54</v>
      </c>
      <c r="B148" s="125" t="s">
        <v>309</v>
      </c>
      <c r="C148" s="125"/>
      <c r="D148" s="126"/>
      <c r="E148" s="126"/>
      <c r="F148" s="126"/>
      <c r="G148" s="127"/>
      <c r="H148" s="128">
        <v>924</v>
      </c>
      <c r="I148" s="128">
        <v>460</v>
      </c>
      <c r="J148" s="131"/>
      <c r="K148" s="131"/>
      <c r="L148" s="128">
        <v>464</v>
      </c>
      <c r="M148" s="131"/>
      <c r="N148" s="131"/>
      <c r="O148" s="127"/>
      <c r="P148" s="132"/>
      <c r="Q148" s="132"/>
      <c r="R148" s="133">
        <v>51</v>
      </c>
      <c r="S148" s="132"/>
      <c r="T148" s="132"/>
      <c r="U148" s="132"/>
      <c r="V148" s="132"/>
      <c r="W148" s="132"/>
      <c r="X148" s="132"/>
      <c r="Y148" s="124"/>
    </row>
    <row r="149" s="11" customFormat="1" ht="30" customHeight="1" spans="1:25">
      <c r="A149" s="102">
        <v>55</v>
      </c>
      <c r="B149" s="37" t="s">
        <v>310</v>
      </c>
      <c r="C149" s="37"/>
      <c r="D149" s="107"/>
      <c r="E149" s="107"/>
      <c r="F149" s="107"/>
      <c r="G149" s="104"/>
      <c r="H149" s="55">
        <v>924</v>
      </c>
      <c r="I149" s="55">
        <v>460</v>
      </c>
      <c r="J149" s="104"/>
      <c r="K149" s="104"/>
      <c r="L149" s="55">
        <v>464</v>
      </c>
      <c r="M149" s="104"/>
      <c r="N149" s="104"/>
      <c r="O149" s="104"/>
      <c r="P149" s="109"/>
      <c r="Q149" s="109"/>
      <c r="R149" s="69">
        <v>51</v>
      </c>
      <c r="S149" s="109"/>
      <c r="T149" s="109"/>
      <c r="U149" s="109"/>
      <c r="V149" s="109"/>
      <c r="W149" s="109"/>
      <c r="X149" s="109"/>
      <c r="Y149" s="102"/>
    </row>
    <row r="150" s="11" customFormat="1" ht="126" customHeight="1" spans="1:25">
      <c r="A150" s="102">
        <v>55.1</v>
      </c>
      <c r="B150" s="37" t="s">
        <v>311</v>
      </c>
      <c r="C150" s="37" t="s">
        <v>35</v>
      </c>
      <c r="D150" s="35" t="s">
        <v>312</v>
      </c>
      <c r="E150" s="35" t="s">
        <v>313</v>
      </c>
      <c r="F150" s="35" t="s">
        <v>313</v>
      </c>
      <c r="G150" s="37" t="s">
        <v>314</v>
      </c>
      <c r="H150" s="55">
        <v>924</v>
      </c>
      <c r="I150" s="55">
        <v>460</v>
      </c>
      <c r="J150" s="104"/>
      <c r="K150" s="104"/>
      <c r="L150" s="55">
        <v>464</v>
      </c>
      <c r="M150" s="35">
        <v>2023.01</v>
      </c>
      <c r="N150" s="35">
        <v>2023.12</v>
      </c>
      <c r="O150" s="37" t="s">
        <v>315</v>
      </c>
      <c r="P150" s="109"/>
      <c r="Q150" s="109"/>
      <c r="R150" s="69">
        <v>51</v>
      </c>
      <c r="S150" s="109"/>
      <c r="T150" s="109"/>
      <c r="U150" s="109"/>
      <c r="V150" s="109"/>
      <c r="W150" s="109"/>
      <c r="X150" s="109"/>
      <c r="Y150" s="102"/>
    </row>
  </sheetData>
  <autoFilter ref="A3:XFD150">
    <extLst/>
  </autoFilter>
  <mergeCells count="16">
    <mergeCell ref="A1:Y1"/>
    <mergeCell ref="A2:Y2"/>
    <mergeCell ref="I3:L3"/>
    <mergeCell ref="M3:N3"/>
    <mergeCell ref="P3:Q3"/>
    <mergeCell ref="R3:X3"/>
    <mergeCell ref="A3:A4"/>
    <mergeCell ref="B3:B4"/>
    <mergeCell ref="C3:C4"/>
    <mergeCell ref="D3:D4"/>
    <mergeCell ref="E3:E4"/>
    <mergeCell ref="F3:F4"/>
    <mergeCell ref="G3:G4"/>
    <mergeCell ref="H3:H4"/>
    <mergeCell ref="O3:O4"/>
    <mergeCell ref="Y3:Y4"/>
  </mergeCells>
  <conditionalFormatting sqref="P127:Q127">
    <cfRule type="expression" dxfId="0" priority="5" stopIfTrue="1">
      <formula>AND(ISNUMBER(#REF!),#REF!&lt;200)</formula>
    </cfRule>
    <cfRule type="expression" dxfId="0" priority="6" stopIfTrue="1">
      <formula>AND(ISNUMBER(#REF!),#REF!&lt;200)</formula>
    </cfRule>
  </conditionalFormatting>
  <conditionalFormatting sqref="U127:X127">
    <cfRule type="expression" dxfId="0" priority="7" stopIfTrue="1">
      <formula>AND(ISNUMBER(#REF!),#REF!&lt;200)</formula>
    </cfRule>
    <cfRule type="expression" dxfId="0" priority="8" stopIfTrue="1">
      <formula>AND(ISNUMBER(#REF!),#REF!&lt;200)</formula>
    </cfRule>
  </conditionalFormatting>
  <conditionalFormatting sqref="P139:Q139">
    <cfRule type="expression" dxfId="0" priority="1" stopIfTrue="1">
      <formula>AND(ISNUMBER(#REF!),#REF!&lt;200)</formula>
    </cfRule>
    <cfRule type="expression" dxfId="0" priority="2" stopIfTrue="1">
      <formula>AND(ISNUMBER(#REF!),#REF!&lt;200)</formula>
    </cfRule>
  </conditionalFormatting>
  <conditionalFormatting sqref="U139:X139">
    <cfRule type="expression" dxfId="0" priority="3" stopIfTrue="1">
      <formula>AND(ISNUMBER(#REF!),#REF!&lt;200)</formula>
    </cfRule>
    <cfRule type="expression" dxfId="0" priority="4" stopIfTrue="1">
      <formula>AND(ISNUMBER(#REF!),#REF!&lt;200)</formula>
    </cfRule>
  </conditionalFormatting>
  <conditionalFormatting sqref="G45:G46">
    <cfRule type="expression" dxfId="0" priority="13" stopIfTrue="1">
      <formula>AND(ISNUMBER(#REF!),#REF!&lt;200)</formula>
    </cfRule>
    <cfRule type="expression" dxfId="0" priority="14" stopIfTrue="1">
      <formula>AND(ISNUMBER(#REF!),#REF!&lt;200)</formula>
    </cfRule>
    <cfRule type="expression" dxfId="0" priority="15" stopIfTrue="1">
      <formula>AND(ISNUMBER(#REF!),#REF!&lt;200)</formula>
    </cfRule>
    <cfRule type="expression" dxfId="0" priority="16" stopIfTrue="1">
      <formula>AND(ISNUMBER(#REF!),#REF!&lt;200)</formula>
    </cfRule>
  </conditionalFormatting>
  <pageMargins left="0.196527777777778" right="0.196527777777778" top="0.393055555555556" bottom="0.196527777777778" header="0.10625" footer="0.10625"/>
  <pageSetup paperSize="9" scale="39" fitToHeight="0" orientation="landscape" horizontalDpi="600"/>
  <headerFooter>
    <oddFooter>&amp;C第 &amp;P 页，共 &amp;N 页</oddFooter>
  </headerFooter>
  <ignoredErrors>
    <ignoredError sqref="Y135" evalError="1"/>
    <ignoredError sqref="A56" numberStoredAsText="1"/>
    <ignoredError sqref="H110 H68 H8 H22 H24 P41:X4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楚雄州牟定县党政机关单位</Company>
  <Application>WPS 表格</Application>
  <HeadingPairs>
    <vt:vector size="2" baseType="variant">
      <vt:variant>
        <vt:lpstr>工作表</vt:lpstr>
      </vt:variant>
      <vt:variant>
        <vt:i4>2</vt:i4>
      </vt:variant>
    </vt:vector>
  </HeadingPairs>
  <TitlesOfParts>
    <vt:vector size="2" baseType="lpstr">
      <vt:lpstr>2023年乡村振兴支撑项目谋划汇总表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2020-05-29T02:59:00Z</dcterms:created>
  <dcterms:modified xsi:type="dcterms:W3CDTF">2022-11-29T07:14:17Z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2052-11.1.0.12975</vt:lpwstr>
  </property>
  <property fmtid="{D5CDD505-2E9C-101B-9397-08002B2CF9AE}" pid="3" name="ICV">
    <vt:lpwstr>113CFFF081184BD79D5039F61762BF24</vt:lpwstr>
  </property>
</Properties>
</file>