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附件1  牟定县2023年大春粮食生产指导性任务计划分解表 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<sst xmlns="http://schemas.openxmlformats.org/spreadsheetml/2006/main" count="34" uniqueCount="25">
  <si>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附件1</t>
  </si>
  <si>
    <t xml:space="preserve">牟定县2023年大春粮食生产指导性任务分解表 </t>
  </si>
  <si>
    <t xml:space="preserve">                                                                                  单位：亩、吨</t>
  </si>
  <si>
    <t xml:space="preserve">  乡镇</t>
  </si>
  <si>
    <t>大春粮食播种面积</t>
  </si>
  <si>
    <t>计划面积</t>
  </si>
  <si>
    <t>计划产量</t>
  </si>
  <si>
    <t>水  稻</t>
  </si>
  <si>
    <t>玉米</t>
  </si>
  <si>
    <t>大豆</t>
  </si>
  <si>
    <t>杂  粮</t>
  </si>
  <si>
    <t>面积</t>
  </si>
  <si>
    <t>其中：推广优质稻面积</t>
  </si>
  <si>
    <t>其中：水稻绿色高质高效示范面积</t>
  </si>
  <si>
    <t>产量</t>
  </si>
  <si>
    <t>其中：玉米繁制种</t>
  </si>
  <si>
    <t>其中：大豆玉米带状复和种植</t>
  </si>
  <si>
    <t>共和镇</t>
  </si>
  <si>
    <t>新桥镇</t>
  </si>
  <si>
    <t>凤屯镇</t>
  </si>
  <si>
    <t>江坡镇</t>
  </si>
  <si>
    <t>戌街乡</t>
  </si>
  <si>
    <t>安乐乡</t>
  </si>
  <si>
    <t>蟠猫乡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</si>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</sst>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가"/>
    <numFmt numFmtId="178" formatCode="0;_�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黑体简体"/>
      <family val="4"/>
    </font>
    <font>
      <b/>
      <sz val="20"/>
      <name val="方正小标宋简体"/>
      <family val="4"/>
    </font>
    <font>
      <b/>
      <sz val="12"/>
      <name val="宋体"/>
      <family val="0"/>
    </font>
    <font>
      <sz val="12"/>
      <name val="方正黑体_GBK"/>
      <family val="4"/>
    </font>
    <font>
      <sz val="10"/>
      <name val="方正黑体_GBK"/>
      <family val="4"/>
    </font>
    <font>
      <sz val="11"/>
      <name val="方正楷体简体"/>
      <family val="4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3" applyNumberFormat="0" applyFill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8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9525</xdr:colOff>
      <xdr:row>7</xdr:row>
      <xdr:rowOff>0</xdr:rowOff>
    </xdr:to>
    <xdr:sp>
      <xdr:nvSpPr>
        <xdr:cNvPr id="1" name="Line 204"/>
        <xdr:cNvSpPr>
          <a:spLocks/>
        </xdr:cNvSpPr>
      </xdr:nvSpPr>
      <xdr:spPr>
        <a:xfrm>
          <a:off x="9525" y="895350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7.75390625" style="0" customWidth="1"/>
    <col min="2" max="6" width="8.625" style="0" customWidth="1"/>
    <col min="7" max="7" width="7.00390625" style="0" customWidth="1"/>
    <col min="8" max="8" width="7.125" style="0" customWidth="1"/>
    <col min="9" max="9" width="7.375" style="0" customWidth="1"/>
    <col min="10" max="10" width="11.125" style="0" customWidth="1"/>
    <col min="11" max="12" width="8.625" style="0" customWidth="1"/>
    <col min="13" max="13" width="7.125" style="0" customWidth="1"/>
    <col min="14" max="14" width="6.50390625" style="0" customWidth="1"/>
    <col min="15" max="15" width="7.125" style="0" customWidth="1"/>
    <col min="16" max="16" width="6.875" style="0" customWidth="1"/>
    <col min="17" max="17" width="10.75390625" style="0" customWidth="1"/>
  </cols>
  <sheetData>
    <row r="1" spans="1:16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9"/>
    </row>
    <row r="3" spans="1:17" ht="18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0"/>
    </row>
    <row r="4" spans="1:16" ht="25.5" customHeight="1">
      <c r="A4" s="4" t="s">
        <v>3</v>
      </c>
      <c r="B4" s="5" t="s">
        <v>4</v>
      </c>
      <c r="C4" s="6"/>
      <c r="D4" s="6"/>
      <c r="E4" s="6"/>
      <c r="F4" s="6"/>
      <c r="G4" s="6"/>
      <c r="H4" s="7"/>
      <c r="I4" s="7"/>
      <c r="J4" s="7"/>
      <c r="K4" s="7"/>
      <c r="L4" s="7"/>
      <c r="M4" s="6"/>
      <c r="N4" s="6"/>
      <c r="O4" s="6"/>
      <c r="P4" s="6"/>
    </row>
    <row r="5" spans="1:16" ht="21" customHeight="1">
      <c r="A5" s="8"/>
      <c r="B5" s="4" t="s">
        <v>5</v>
      </c>
      <c r="C5" s="4" t="s">
        <v>6</v>
      </c>
      <c r="D5" s="5" t="s">
        <v>7</v>
      </c>
      <c r="E5" s="9"/>
      <c r="F5" s="9"/>
      <c r="G5" s="9"/>
      <c r="H5" s="10" t="s">
        <v>8</v>
      </c>
      <c r="I5" s="19"/>
      <c r="J5" s="19"/>
      <c r="K5" s="19"/>
      <c r="L5" s="20"/>
      <c r="M5" s="21" t="s">
        <v>9</v>
      </c>
      <c r="N5" s="22"/>
      <c r="O5" s="5" t="s">
        <v>10</v>
      </c>
      <c r="P5" s="9"/>
    </row>
    <row r="6" spans="1:17" ht="34.5" customHeight="1">
      <c r="A6" s="8"/>
      <c r="B6" s="8"/>
      <c r="C6" s="8"/>
      <c r="D6" s="4" t="s">
        <v>11</v>
      </c>
      <c r="E6" s="4" t="s">
        <v>12</v>
      </c>
      <c r="F6" s="11" t="s">
        <v>13</v>
      </c>
      <c r="G6" s="4" t="s">
        <v>14</v>
      </c>
      <c r="H6" s="8" t="s">
        <v>11</v>
      </c>
      <c r="I6" s="8" t="s">
        <v>14</v>
      </c>
      <c r="J6" s="23" t="s">
        <v>15</v>
      </c>
      <c r="K6" s="24" t="s">
        <v>16</v>
      </c>
      <c r="L6" s="24"/>
      <c r="M6" s="4" t="s">
        <v>11</v>
      </c>
      <c r="N6" s="4" t="s">
        <v>14</v>
      </c>
      <c r="O6" s="4" t="s">
        <v>11</v>
      </c>
      <c r="P6" s="4" t="s">
        <v>14</v>
      </c>
      <c r="Q6" s="31"/>
    </row>
    <row r="7" spans="1:17" ht="19.5" customHeight="1">
      <c r="A7" s="12"/>
      <c r="B7" s="12"/>
      <c r="C7" s="12"/>
      <c r="D7" s="12"/>
      <c r="E7" s="12"/>
      <c r="F7" s="13"/>
      <c r="G7" s="12"/>
      <c r="H7" s="12"/>
      <c r="I7" s="12"/>
      <c r="J7" s="25" t="s">
        <v>11</v>
      </c>
      <c r="K7" s="26" t="s">
        <v>11</v>
      </c>
      <c r="L7" s="26" t="s">
        <v>14</v>
      </c>
      <c r="M7" s="12"/>
      <c r="N7" s="12"/>
      <c r="O7" s="12"/>
      <c r="P7" s="12"/>
      <c r="Q7" s="31"/>
    </row>
    <row r="8" spans="1:17" ht="30" customHeight="1">
      <c r="A8" s="14" t="s">
        <v>17</v>
      </c>
      <c r="B8" s="15">
        <f>D8+H8+M8+O8</f>
        <v>51200</v>
      </c>
      <c r="C8" s="16">
        <f>G8+I8+L8+N8+P8</f>
        <v>23849</v>
      </c>
      <c r="D8" s="15">
        <v>38400</v>
      </c>
      <c r="E8" s="17">
        <v>28000</v>
      </c>
      <c r="F8" s="17">
        <v>300</v>
      </c>
      <c r="G8" s="16">
        <f>D8*510/1000</f>
        <v>19584</v>
      </c>
      <c r="H8" s="15">
        <v>7500</v>
      </c>
      <c r="I8" s="27">
        <f>H8*386/1000</f>
        <v>2895</v>
      </c>
      <c r="J8" s="28">
        <v>6000</v>
      </c>
      <c r="K8" s="27">
        <v>4600</v>
      </c>
      <c r="L8" s="27">
        <f>K8*50/1000</f>
        <v>230</v>
      </c>
      <c r="M8" s="27">
        <v>2500</v>
      </c>
      <c r="N8" s="27">
        <f>M8*120/1000</f>
        <v>300</v>
      </c>
      <c r="O8" s="15">
        <v>2800</v>
      </c>
      <c r="P8" s="16">
        <f>O8*300/1000</f>
        <v>840</v>
      </c>
      <c r="Q8" s="31"/>
    </row>
    <row r="9" spans="1:17" ht="30" customHeight="1">
      <c r="A9" s="14" t="s">
        <v>18</v>
      </c>
      <c r="B9" s="15">
        <f aca="true" t="shared" si="0" ref="B9:B15">D9+H9+M9+O9</f>
        <v>36800</v>
      </c>
      <c r="C9" s="16">
        <f aca="true" t="shared" si="1" ref="C9:C15">G9+I9+L9+N9+P9</f>
        <v>14906</v>
      </c>
      <c r="D9" s="15">
        <v>11000</v>
      </c>
      <c r="E9" s="17">
        <v>5900</v>
      </c>
      <c r="F9" s="17">
        <v>200</v>
      </c>
      <c r="G9" s="16">
        <f aca="true" t="shared" si="2" ref="G9:G15">D9*510/1000</f>
        <v>5610</v>
      </c>
      <c r="H9" s="15">
        <v>21000</v>
      </c>
      <c r="I9" s="27">
        <f aca="true" t="shared" si="3" ref="I9:I15">H9*386/1000</f>
        <v>8106</v>
      </c>
      <c r="J9" s="28">
        <v>2000</v>
      </c>
      <c r="K9" s="27">
        <v>4000</v>
      </c>
      <c r="L9" s="27">
        <f aca="true" t="shared" si="4" ref="L9:L15">K9*50/1000</f>
        <v>200</v>
      </c>
      <c r="M9" s="27">
        <v>2500</v>
      </c>
      <c r="N9" s="27">
        <f aca="true" t="shared" si="5" ref="N9:N15">M9*120/1000</f>
        <v>300</v>
      </c>
      <c r="O9" s="15">
        <v>2300</v>
      </c>
      <c r="P9" s="16">
        <f aca="true" t="shared" si="6" ref="P9:P15">O9*300/1000</f>
        <v>690</v>
      </c>
      <c r="Q9" s="31"/>
    </row>
    <row r="10" spans="1:17" ht="30" customHeight="1">
      <c r="A10" s="14" t="s">
        <v>19</v>
      </c>
      <c r="B10" s="15">
        <f t="shared" si="0"/>
        <v>21800</v>
      </c>
      <c r="C10" s="16">
        <f t="shared" si="1"/>
        <v>9254.8</v>
      </c>
      <c r="D10" s="15">
        <v>10800</v>
      </c>
      <c r="E10" s="17">
        <v>6100</v>
      </c>
      <c r="F10" s="17">
        <v>200</v>
      </c>
      <c r="G10" s="16">
        <f t="shared" si="2"/>
        <v>5508</v>
      </c>
      <c r="H10" s="15">
        <v>7300</v>
      </c>
      <c r="I10" s="27">
        <f t="shared" si="3"/>
        <v>2817.8</v>
      </c>
      <c r="J10" s="28">
        <v>1000</v>
      </c>
      <c r="K10" s="27">
        <v>4300</v>
      </c>
      <c r="L10" s="27">
        <f t="shared" si="4"/>
        <v>215</v>
      </c>
      <c r="M10" s="27">
        <v>2200</v>
      </c>
      <c r="N10" s="27">
        <f t="shared" si="5"/>
        <v>264</v>
      </c>
      <c r="O10" s="15">
        <v>1500</v>
      </c>
      <c r="P10" s="16">
        <f t="shared" si="6"/>
        <v>450</v>
      </c>
      <c r="Q10" s="31"/>
    </row>
    <row r="11" spans="1:17" ht="30" customHeight="1">
      <c r="A11" s="14" t="s">
        <v>20</v>
      </c>
      <c r="B11" s="15">
        <f t="shared" si="0"/>
        <v>30400</v>
      </c>
      <c r="C11" s="16">
        <f t="shared" si="1"/>
        <v>12553</v>
      </c>
      <c r="D11" s="15">
        <v>11600</v>
      </c>
      <c r="E11" s="17">
        <v>6500</v>
      </c>
      <c r="F11" s="17">
        <v>200</v>
      </c>
      <c r="G11" s="16">
        <f t="shared" si="2"/>
        <v>5916</v>
      </c>
      <c r="H11" s="15">
        <v>15000</v>
      </c>
      <c r="I11" s="27">
        <f t="shared" si="3"/>
        <v>5790</v>
      </c>
      <c r="J11" s="28">
        <v>5000</v>
      </c>
      <c r="K11" s="27">
        <v>3500</v>
      </c>
      <c r="L11" s="27">
        <f t="shared" si="4"/>
        <v>175</v>
      </c>
      <c r="M11" s="27">
        <v>2600</v>
      </c>
      <c r="N11" s="27">
        <f t="shared" si="5"/>
        <v>312</v>
      </c>
      <c r="O11" s="15">
        <v>1200</v>
      </c>
      <c r="P11" s="16">
        <f t="shared" si="6"/>
        <v>360</v>
      </c>
      <c r="Q11" s="31"/>
    </row>
    <row r="12" spans="1:17" ht="30" customHeight="1">
      <c r="A12" s="14" t="s">
        <v>21</v>
      </c>
      <c r="B12" s="15">
        <f t="shared" si="0"/>
        <v>20800</v>
      </c>
      <c r="C12" s="16">
        <f t="shared" si="1"/>
        <v>8696.4</v>
      </c>
      <c r="D12" s="15">
        <v>8900</v>
      </c>
      <c r="E12" s="17">
        <v>6200</v>
      </c>
      <c r="F12" s="17">
        <v>200</v>
      </c>
      <c r="G12" s="16">
        <f t="shared" si="2"/>
        <v>4539</v>
      </c>
      <c r="H12" s="15">
        <v>8900</v>
      </c>
      <c r="I12" s="27">
        <f t="shared" si="3"/>
        <v>3435.4</v>
      </c>
      <c r="J12" s="28">
        <v>4000</v>
      </c>
      <c r="K12" s="27">
        <v>4000</v>
      </c>
      <c r="L12" s="27">
        <f t="shared" si="4"/>
        <v>200</v>
      </c>
      <c r="M12" s="27">
        <v>2100</v>
      </c>
      <c r="N12" s="27">
        <f t="shared" si="5"/>
        <v>252</v>
      </c>
      <c r="O12" s="15">
        <v>900</v>
      </c>
      <c r="P12" s="16">
        <f t="shared" si="6"/>
        <v>270</v>
      </c>
      <c r="Q12" s="31"/>
    </row>
    <row r="13" spans="1:17" ht="30" customHeight="1">
      <c r="A13" s="14" t="s">
        <v>22</v>
      </c>
      <c r="B13" s="15">
        <f t="shared" si="0"/>
        <v>30950</v>
      </c>
      <c r="C13" s="16">
        <f t="shared" si="1"/>
        <v>12541</v>
      </c>
      <c r="D13" s="15">
        <v>8300</v>
      </c>
      <c r="E13" s="17">
        <v>3000</v>
      </c>
      <c r="F13" s="17">
        <v>200</v>
      </c>
      <c r="G13" s="16">
        <f t="shared" si="2"/>
        <v>4233</v>
      </c>
      <c r="H13" s="15">
        <v>19500</v>
      </c>
      <c r="I13" s="27">
        <f t="shared" si="3"/>
        <v>7527</v>
      </c>
      <c r="J13" s="28">
        <v>1000</v>
      </c>
      <c r="K13" s="27">
        <v>5000</v>
      </c>
      <c r="L13" s="27">
        <f t="shared" si="4"/>
        <v>250</v>
      </c>
      <c r="M13" s="27">
        <v>2300</v>
      </c>
      <c r="N13" s="27">
        <f t="shared" si="5"/>
        <v>276</v>
      </c>
      <c r="O13" s="15">
        <v>850</v>
      </c>
      <c r="P13" s="16">
        <f t="shared" si="6"/>
        <v>255</v>
      </c>
      <c r="Q13" s="31"/>
    </row>
    <row r="14" spans="1:17" ht="30" customHeight="1">
      <c r="A14" s="14" t="s">
        <v>23</v>
      </c>
      <c r="B14" s="15">
        <f t="shared" si="0"/>
        <v>16850</v>
      </c>
      <c r="C14" s="16">
        <f t="shared" si="1"/>
        <v>7033.2</v>
      </c>
      <c r="D14" s="15">
        <v>7600</v>
      </c>
      <c r="E14" s="17">
        <v>4300</v>
      </c>
      <c r="F14" s="17">
        <v>200</v>
      </c>
      <c r="G14" s="16">
        <f t="shared" si="2"/>
        <v>3876</v>
      </c>
      <c r="H14" s="15">
        <v>6700</v>
      </c>
      <c r="I14" s="27">
        <f t="shared" si="3"/>
        <v>2586.2</v>
      </c>
      <c r="J14" s="28">
        <v>1000</v>
      </c>
      <c r="K14" s="27">
        <v>2600</v>
      </c>
      <c r="L14" s="27">
        <f t="shared" si="4"/>
        <v>130</v>
      </c>
      <c r="M14" s="27">
        <v>1800</v>
      </c>
      <c r="N14" s="27">
        <f t="shared" si="5"/>
        <v>216</v>
      </c>
      <c r="O14" s="15">
        <v>750</v>
      </c>
      <c r="P14" s="16">
        <f t="shared" si="6"/>
        <v>225</v>
      </c>
      <c r="Q14" s="32"/>
    </row>
    <row r="15" spans="1:17" ht="30" customHeight="1">
      <c r="A15" s="14" t="s">
        <v>24</v>
      </c>
      <c r="B15" s="15">
        <f t="shared" si="0"/>
        <v>208800</v>
      </c>
      <c r="C15" s="16">
        <f t="shared" si="1"/>
        <v>88833.4</v>
      </c>
      <c r="D15" s="15">
        <f>SUM(D8:D14)</f>
        <v>96600</v>
      </c>
      <c r="E15" s="17">
        <f>SUM(E8:E14)</f>
        <v>60000</v>
      </c>
      <c r="F15" s="17">
        <f>SUM(F8:F14)</f>
        <v>1500</v>
      </c>
      <c r="G15" s="16">
        <f t="shared" si="2"/>
        <v>49266</v>
      </c>
      <c r="H15" s="15">
        <f>SUM(H8:H14)</f>
        <v>85900</v>
      </c>
      <c r="I15" s="27">
        <f t="shared" si="3"/>
        <v>33157.4</v>
      </c>
      <c r="J15" s="28">
        <f>J8+J9+J10+J11+J12+J13+J14</f>
        <v>20000</v>
      </c>
      <c r="K15" s="27">
        <f>SUM(K8:K14)</f>
        <v>28000</v>
      </c>
      <c r="L15" s="27">
        <f t="shared" si="4"/>
        <v>1400</v>
      </c>
      <c r="M15" s="27">
        <f>SUM(M8:M14)</f>
        <v>16000</v>
      </c>
      <c r="N15" s="27">
        <f t="shared" si="5"/>
        <v>1920</v>
      </c>
      <c r="O15" s="15">
        <f>SUM(O8:O14)</f>
        <v>10300</v>
      </c>
      <c r="P15" s="16">
        <f t="shared" si="6"/>
        <v>3090</v>
      </c>
      <c r="Q15" s="33"/>
    </row>
    <row r="17" spans="1:17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2:17" ht="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1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1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1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1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  <row r="77" spans="2:17" ht="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2:17" ht="1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ht="1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pans="2:17" ht="1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pans="2:17" ht="1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2:17" ht="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pans="2:17" ht="1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pans="2:17" ht="1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pans="2:17" ht="1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pans="2:17" ht="1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pans="2:17" ht="1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</row>
    <row r="88" spans="2:17" ht="1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spans="2:17" ht="1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2:17" ht="1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2:17" ht="1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spans="2:17" ht="1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spans="2:17" ht="1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pans="2:17" ht="1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2:17" ht="1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</row>
    <row r="96" spans="2:17" ht="1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pans="2:17" ht="1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pans="2:17" ht="1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pans="2:17" ht="1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pans="2:17" ht="1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pans="2:17" ht="1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2:17" ht="1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2:17" ht="1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2:17" ht="1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</row>
    <row r="105" spans="2:17" ht="1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2:17" ht="1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pans="2:17" ht="1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2:17" ht="1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2:17" ht="1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pans="2:17" ht="1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pans="2:17" ht="1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pans="2:17" ht="1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pans="2:17" ht="1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pans="2:17" ht="1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pans="2:17" ht="1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pans="2:17" ht="1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2:17" ht="1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</row>
    <row r="118" spans="2:17" ht="1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pans="2:17" ht="1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2:17" ht="1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</row>
    <row r="121" spans="2:17" ht="1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pans="2:17" ht="1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pans="2:17" ht="1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2:17" ht="1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pans="2:17" ht="1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</row>
    <row r="126" spans="2:17" ht="1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</row>
    <row r="127" spans="2:17" ht="1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</row>
    <row r="128" spans="2:17" ht="1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</row>
    <row r="129" spans="2:17" ht="1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2:17" ht="1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</row>
    <row r="131" spans="2:17" ht="1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pans="2:17" ht="1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2:17" ht="1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pans="2:17" ht="1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pans="2:17" ht="1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pans="2:17" ht="1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pans="2:17" ht="1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pans="2:17" ht="1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2:17" ht="1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</row>
    <row r="140" spans="2:17" ht="1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</row>
    <row r="141" spans="2:17" ht="1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2:17" ht="1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2:17" ht="1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2:17" ht="1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pans="2:17" ht="1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pans="2:17" ht="1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pans="2:17" ht="1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2:17" ht="1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2:17" ht="1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</row>
    <row r="150" spans="2:17" ht="1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</row>
    <row r="151" spans="2:17" ht="1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</row>
    <row r="152" spans="2:17" ht="1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</row>
    <row r="153" spans="2:17" ht="1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2:17" ht="1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2:17" ht="1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2:17" ht="1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pans="2:17" ht="1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2:17" ht="1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pans="2:17" ht="1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pans="2:17" ht="1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pans="2:17" ht="1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pans="2:17" ht="1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</row>
    <row r="163" spans="2:17" ht="1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</row>
    <row r="164" spans="2:17" ht="1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</row>
    <row r="165" spans="2:17" ht="1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</sheetData>
  <sheetProtection/>
  <mergeCells count="22">
    <mergeCell ref="A1:P1"/>
    <mergeCell ref="A2:P2"/>
    <mergeCell ref="A3:P3"/>
    <mergeCell ref="B4:P4"/>
    <mergeCell ref="D5:G5"/>
    <mergeCell ref="H5:L5"/>
    <mergeCell ref="M5:N5"/>
    <mergeCell ref="O5:P5"/>
    <mergeCell ref="K6:L6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</mergeCells>
  <printOptions horizontalCentered="1" verticalCentered="1"/>
  <pageMargins left="0.51" right="0.11999999999999998" top="0.98" bottom="0.98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综合股收文员</cp:lastModifiedBy>
  <cp:lastPrinted>2020-12-01T01:26:50Z</cp:lastPrinted>
  <dcterms:created xsi:type="dcterms:W3CDTF">2008-12-04T02:08:58Z</dcterms:created>
  <dcterms:modified xsi:type="dcterms:W3CDTF">2023-03-07T00:37:52Z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F989C479462149F5A1BF1C4B22DA5AD7</vt:lpwstr>
  </property>
</Properties>
</file>